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My Documents\My HTS Tickets\HTS-140922\"/>
    </mc:Choice>
  </mc:AlternateContent>
  <xr:revisionPtr revIDLastSave="0" documentId="13_ncr:1_{2DFA4A0E-8AF0-4D3E-B24D-A3E12CF68450}" xr6:coauthVersionLast="47" xr6:coauthVersionMax="47" xr10:uidLastSave="{00000000-0000-0000-0000-000000000000}"/>
  <workbookProtection workbookAlgorithmName="SHA-512" workbookHashValue="awRu4G9qEUp9lEVpRtQq8+ny3Hma+XSdtzWVLzyhQ3iGrr87c+4n3yfMuH8OPKndh3Zf897ZAEkTtwi9pNw+8g==" workbookSaltValue="wKsYdDGeUlYJxHtQ1FeK6w==" workbookSpinCount="100000" lockStructure="1"/>
  <bookViews>
    <workbookView xWindow="-103" yWindow="-103" windowWidth="29692" windowHeight="11949" xr2:uid="{C73CDFE2-B5EB-41BA-BCF4-9F6132CCF0D8}"/>
  </bookViews>
  <sheets>
    <sheet name="Weekly" sheetId="1" r:id="rId1"/>
    <sheet name="Attachments" sheetId="2" r:id="rId2"/>
    <sheet name="Ref" sheetId="3" state="hidden" r:id="rId3"/>
    <sheet name="Print" sheetId="4" r:id="rId4"/>
  </sheets>
  <definedNames>
    <definedName name="AgentOfDepository">Ref!$C$3:$C$12</definedName>
    <definedName name="USStates">Ref!$A$2:$A$51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Z5" i="4"/>
  <c r="L23" i="4"/>
  <c r="G23" i="4"/>
  <c r="Q21" i="4"/>
  <c r="L21" i="4"/>
  <c r="G21" i="4"/>
  <c r="R36" i="4"/>
  <c r="E36" i="4"/>
  <c r="R34" i="4"/>
  <c r="E34" i="4"/>
  <c r="S32" i="4"/>
  <c r="D32" i="4"/>
  <c r="S31" i="4"/>
  <c r="D31" i="4"/>
  <c r="G29" i="4"/>
  <c r="Q26" i="4"/>
  <c r="L26" i="4"/>
  <c r="G26" i="4"/>
  <c r="Q17" i="4"/>
  <c r="L17" i="4"/>
  <c r="G17" i="4"/>
  <c r="Q16" i="4"/>
  <c r="L16" i="4"/>
  <c r="G16" i="4"/>
  <c r="Q15" i="4"/>
  <c r="L15" i="4"/>
  <c r="G15" i="4"/>
  <c r="Q14" i="4"/>
  <c r="L14" i="4"/>
  <c r="G14" i="4"/>
  <c r="Q13" i="4"/>
  <c r="L13" i="4"/>
  <c r="G13" i="4"/>
  <c r="Q12" i="4"/>
  <c r="L12" i="4"/>
  <c r="G12" i="4"/>
  <c r="Q9" i="4"/>
  <c r="F9" i="4"/>
  <c r="D27" i="2"/>
  <c r="A27" i="2"/>
  <c r="B6" i="2"/>
  <c r="AA72" i="1"/>
  <c r="AA70" i="1"/>
  <c r="AA66" i="1"/>
  <c r="AA64" i="1"/>
  <c r="AA60" i="1"/>
  <c r="AA58" i="1"/>
  <c r="AA56" i="1"/>
  <c r="AA54" i="1"/>
  <c r="AA48" i="1"/>
  <c r="Q46" i="1"/>
  <c r="Q27" i="4" s="1"/>
  <c r="K46" i="1"/>
  <c r="L27" i="4" s="1"/>
  <c r="E46" i="1"/>
  <c r="AA44" i="1"/>
  <c r="W44" i="1"/>
  <c r="V26" i="4" s="1"/>
  <c r="AC38" i="1"/>
  <c r="AB38" i="1"/>
  <c r="AA38" i="1"/>
  <c r="Q36" i="1"/>
  <c r="Q19" i="4" s="1"/>
  <c r="K36" i="1"/>
  <c r="L19" i="4" s="1"/>
  <c r="E36" i="1"/>
  <c r="Q34" i="1"/>
  <c r="Q18" i="4" s="1"/>
  <c r="K34" i="1"/>
  <c r="L18" i="4" s="1"/>
  <c r="E34" i="1"/>
  <c r="AA32" i="1"/>
  <c r="W32" i="1"/>
  <c r="V17" i="4" s="1"/>
  <c r="AA30" i="1"/>
  <c r="W30" i="1"/>
  <c r="V16" i="4" s="1"/>
  <c r="AA28" i="1"/>
  <c r="W28" i="1"/>
  <c r="V15" i="4" s="1"/>
  <c r="AA26" i="1"/>
  <c r="W26" i="1"/>
  <c r="V14" i="4" s="1"/>
  <c r="AA24" i="1"/>
  <c r="W24" i="1"/>
  <c r="V13" i="4" s="1"/>
  <c r="AD22" i="1"/>
  <c r="AC22" i="1"/>
  <c r="AB22" i="1"/>
  <c r="AA22" i="1"/>
  <c r="W22" i="1"/>
  <c r="V12" i="4" s="1"/>
  <c r="AB17" i="1"/>
  <c r="AA17" i="1"/>
  <c r="AB15" i="1"/>
  <c r="AA15" i="1"/>
  <c r="AA13" i="1"/>
  <c r="AA11" i="1"/>
  <c r="AA9" i="1"/>
  <c r="W36" i="1" l="1"/>
  <c r="V19" i="4" s="1"/>
  <c r="W46" i="1"/>
  <c r="V27" i="4" s="1"/>
  <c r="W34" i="1"/>
  <c r="V18" i="4" s="1"/>
  <c r="G19" i="4"/>
  <c r="G27" i="4"/>
  <c r="G18" i="4"/>
  <c r="AA7" i="1" l="1"/>
  <c r="Q5" i="1" s="1"/>
  <c r="D5" i="4"/>
  <c r="B5" i="2"/>
  <c r="A12" i="2"/>
</calcChain>
</file>

<file path=xl/sharedStrings.xml><?xml version="1.0" encoding="utf-8"?>
<sst xmlns="http://schemas.openxmlformats.org/spreadsheetml/2006/main" count="152" uniqueCount="138">
  <si>
    <t>Weekly Call Report</t>
  </si>
  <si>
    <t>Local Agency Security Program</t>
  </si>
  <si>
    <t>California Department of Financial Protection and Innovation</t>
  </si>
  <si>
    <t>* E-mail the completed weekly report along with the signature certification to LASPCallReport@dfpi.ca.gov</t>
  </si>
  <si>
    <t>ERROR?</t>
  </si>
  <si>
    <t>Institution Name :</t>
  </si>
  <si>
    <t>CID # :</t>
  </si>
  <si>
    <t>Mailing Address :</t>
  </si>
  <si>
    <t>City :</t>
  </si>
  <si>
    <t xml:space="preserve">State: </t>
  </si>
  <si>
    <t xml:space="preserve">Zip Code: </t>
  </si>
  <si>
    <t xml:space="preserve">Weekly Report as of Date:  </t>
  </si>
  <si>
    <t xml:space="preserve">Wednesday,  </t>
  </si>
  <si>
    <t xml:space="preserve">Submission Date:  </t>
  </si>
  <si>
    <r>
      <t xml:space="preserve">Pool #1
</t>
    </r>
    <r>
      <rPr>
        <b/>
        <sz val="12"/>
        <color theme="0"/>
        <rFont val="Calibri"/>
        <family val="2"/>
      </rPr>
      <t>× 110%</t>
    </r>
  </si>
  <si>
    <r>
      <t xml:space="preserve">Pool #2
</t>
    </r>
    <r>
      <rPr>
        <b/>
        <sz val="12"/>
        <color theme="0"/>
        <rFont val="Calibri"/>
        <family val="2"/>
      </rPr>
      <t>× 150%</t>
    </r>
  </si>
  <si>
    <r>
      <t xml:space="preserve">Pool #3
</t>
    </r>
    <r>
      <rPr>
        <b/>
        <sz val="12"/>
        <color theme="0"/>
        <rFont val="Calibri"/>
        <family val="2"/>
      </rPr>
      <t>× 105%</t>
    </r>
  </si>
  <si>
    <t>Total</t>
  </si>
  <si>
    <t>Total Deposits &amp; Accrued Interest</t>
  </si>
  <si>
    <t>Less: Deposits Subject to Waivers</t>
  </si>
  <si>
    <t>Less: Interest</t>
  </si>
  <si>
    <t>Less: Uncollected Funds</t>
  </si>
  <si>
    <t>Less: CDAR and ICS Deposits</t>
  </si>
  <si>
    <t>Less: Other (Specify on Line 17)</t>
  </si>
  <si>
    <t>Total Secured Deposits</t>
  </si>
  <si>
    <t xml:space="preserve">Minimum Collateral Required </t>
  </si>
  <si>
    <t>Agent of Depository</t>
  </si>
  <si>
    <t>Market Value of Pledged Securities as of the Weekly Report Date</t>
  </si>
  <si>
    <t>Excess/Deficiency in Pledged Collateral</t>
  </si>
  <si>
    <t xml:space="preserve"> Description of Other Deposits</t>
  </si>
  <si>
    <t>Preparer Information</t>
  </si>
  <si>
    <t>Name</t>
  </si>
  <si>
    <t>Go To Certification Form</t>
  </si>
  <si>
    <t>Title</t>
  </si>
  <si>
    <t>Print Paper Copy of this Report</t>
  </si>
  <si>
    <t>Phone #</t>
  </si>
  <si>
    <t>Email Address</t>
  </si>
  <si>
    <t>Authorized Officer</t>
  </si>
  <si>
    <t>Weekly Call Report Certification</t>
  </si>
  <si>
    <t xml:space="preserve">Local Agency Security Program </t>
  </si>
  <si>
    <t xml:space="preserve">Institution: </t>
  </si>
  <si>
    <t xml:space="preserve">Weekly as of Date: </t>
  </si>
  <si>
    <t>Two authorized officers are required to executed the Weekly Call Report pursuant to CCR§16005.1.1(a).</t>
  </si>
  <si>
    <t>Signature                                                               Date</t>
  </si>
  <si>
    <t>Name and Title</t>
  </si>
  <si>
    <t>States</t>
  </si>
  <si>
    <t>ID</t>
  </si>
  <si>
    <t>AL - Alabama</t>
  </si>
  <si>
    <t>AK - Alaska</t>
  </si>
  <si>
    <t>Bank of the West, Wealth Management</t>
  </si>
  <si>
    <t>AZ - Arizona</t>
  </si>
  <si>
    <t>California Bank &amp; Trust</t>
  </si>
  <si>
    <t>AR - Arkansas</t>
  </si>
  <si>
    <t>City National Bank, Wealth Management Services</t>
  </si>
  <si>
    <t>CA - California</t>
  </si>
  <si>
    <t>CO - Colorado</t>
  </si>
  <si>
    <t>MUFG Union Bank, N.A., Global Custody Services</t>
  </si>
  <si>
    <t>CT - Connecticut</t>
  </si>
  <si>
    <t>The Bank of New York Mellon Trust Company, N.A.</t>
  </si>
  <si>
    <t>DE - Delaware</t>
  </si>
  <si>
    <t>TIB-The Independent Bankers Bank</t>
  </si>
  <si>
    <t>FL - Florida</t>
  </si>
  <si>
    <t>U.S. Bank/Institutional Trust &amp; Custody</t>
  </si>
  <si>
    <t>GA - Georgia</t>
  </si>
  <si>
    <t>Wells Fargo Bank, Select Custody Services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</si>
  <si>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</si>
  <si>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</si>
  <si>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</si>
  <si>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</si>
  <si>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</si>
  <si>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</si>
  <si>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</si>
  <si>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Federal Home Loan Bank of San Francisco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</si>
  <si>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</si>
  <si>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</si>
  <si>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</si>
  <si>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</si>
  <si>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</si>
  <si>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</si>
  <si>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</si>
  <si>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</si>
  <si>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</si>
  <si>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</si>
  <si>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</si>
  <si>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</si>
  <si>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</si>
  <si>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</si>
  <si>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</si>
  <si>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</si>
  <si>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</si>
  <si>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</si>
  <si>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</si>
  <si>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</si>
  <si>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</si>
  <si>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</si>
  <si>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</si>
  <si>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</si>
  <si>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</si>
  <si>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</si>
  <si>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</si>
  <si>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</si>
  <si>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</si>
  <si>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</si>
  <si>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</si>
  <si>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</si>
  <si>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</si>
  <si>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 xml:space="preserve">Institution Name: </t>
  </si>
  <si>
    <t>CID #:</t>
  </si>
  <si>
    <t xml:space="preserve">Mailing Address: </t>
  </si>
  <si>
    <t xml:space="preserve">Weekly Report As of Date: </t>
  </si>
  <si>
    <t xml:space="preserve">Submission Date: </t>
  </si>
  <si>
    <t>Pool #1 (x110%)</t>
  </si>
  <si>
    <t>Pool #2 (x150%)</t>
  </si>
  <si>
    <t>Pool #3 (x105%)</t>
  </si>
  <si>
    <t xml:space="preserve">Total Deposits &amp; Accrued Interest: </t>
  </si>
  <si>
    <t xml:space="preserve">Less: Deposits Subject to Waivers: </t>
  </si>
  <si>
    <t xml:space="preserve">Less: Interest: </t>
  </si>
  <si>
    <t xml:space="preserve">Less: Uncollected Funds: </t>
  </si>
  <si>
    <t xml:space="preserve">Less: CDAR Deposits: </t>
  </si>
  <si>
    <t xml:space="preserve">Less: Other (Specify on Line 17): </t>
  </si>
  <si>
    <t xml:space="preserve">Total Secured Deposits: </t>
  </si>
  <si>
    <t xml:space="preserve">Minimum Collateral Required: </t>
  </si>
  <si>
    <t xml:space="preserve">Agent of Depository: </t>
  </si>
  <si>
    <t>Market Value of Pledged Securities as of Weekly Report Date:</t>
  </si>
  <si>
    <t>Excess/Deficiency in Pledged Collateral:</t>
  </si>
  <si>
    <t xml:space="preserve"> Description of Other Deposits: </t>
  </si>
  <si>
    <t xml:space="preserve">Preparer Name: </t>
  </si>
  <si>
    <t xml:space="preserve">Preparer Phone #: </t>
  </si>
  <si>
    <t xml:space="preserve">Preparer Title:  </t>
  </si>
  <si>
    <t xml:space="preserve">Preparer Email Address: </t>
  </si>
  <si>
    <t xml:space="preserve">Authorizer #1 Name: </t>
  </si>
  <si>
    <t xml:space="preserve">Authorizer #1 Title: </t>
  </si>
  <si>
    <t xml:space="preserve">Authorizer #2 Name: </t>
  </si>
  <si>
    <t xml:space="preserve">Authorizer #2 Title: </t>
  </si>
  <si>
    <t>Market Value of Pledged Securities as of Quarter End:</t>
  </si>
  <si>
    <t>Principal Bank</t>
  </si>
  <si>
    <t>Not Applicable</t>
  </si>
  <si>
    <t>DFPI 1002 (Rev. 01-2023)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</si>
</sst>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\-###\-####"/>
    <numFmt numFmtId="165" formatCode="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50505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2159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13" xfId="0" applyFill="1" applyBorder="1"/>
    <xf numFmtId="0" fontId="15" fillId="2" borderId="0" xfId="0" applyFont="1" applyFill="1"/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16" fillId="4" borderId="15" xfId="0" applyFont="1" applyFill="1" applyBorder="1" applyAlignment="1">
      <alignment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16" fillId="4" borderId="16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0" borderId="14" xfId="3" applyBorder="1" applyAlignment="1">
      <alignment vertical="center"/>
    </xf>
    <xf numFmtId="0" fontId="4" fillId="0" borderId="14" xfId="3" applyBorder="1" applyAlignment="1">
      <alignment horizontal="center"/>
    </xf>
    <xf numFmtId="0" fontId="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4" fillId="5" borderId="0" xfId="0" applyFont="1" applyFill="1" applyAlignment="1">
      <alignment vertical="top"/>
    </xf>
    <xf numFmtId="165" fontId="11" fillId="0" borderId="4" xfId="0" applyNumberFormat="1" applyFont="1" applyBorder="1" applyAlignment="1" applyProtection="1">
      <alignment vertical="center"/>
      <protection locked="0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right" vertical="center"/>
    </xf>
    <xf numFmtId="0" fontId="0" fillId="5" borderId="5" xfId="0" applyFill="1" applyBorder="1" applyAlignment="1">
      <alignment horizontal="right" vertical="center"/>
    </xf>
    <xf numFmtId="14" fontId="0" fillId="0" borderId="1" xfId="0" applyNumberFormat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44" fontId="0" fillId="0" borderId="1" xfId="0" applyNumberFormat="1" applyBorder="1" applyAlignment="1" applyProtection="1">
      <alignment horizontal="right" vertical="center"/>
      <protection locked="0"/>
    </xf>
    <xf numFmtId="44" fontId="0" fillId="0" borderId="2" xfId="0" applyNumberFormat="1" applyBorder="1" applyAlignment="1" applyProtection="1">
      <alignment horizontal="right" vertical="center"/>
      <protection locked="0"/>
    </xf>
    <xf numFmtId="44" fontId="0" fillId="0" borderId="3" xfId="0" applyNumberFormat="1" applyBorder="1" applyAlignment="1" applyProtection="1">
      <alignment horizontal="right" vertical="center"/>
      <protection locked="0"/>
    </xf>
    <xf numFmtId="44" fontId="0" fillId="5" borderId="1" xfId="0" applyNumberFormat="1" applyFill="1" applyBorder="1" applyAlignment="1">
      <alignment horizontal="right" vertical="center"/>
    </xf>
    <xf numFmtId="44" fontId="0" fillId="5" borderId="2" xfId="0" applyNumberFormat="1" applyFill="1" applyBorder="1" applyAlignment="1">
      <alignment horizontal="right" vertical="center"/>
    </xf>
    <xf numFmtId="44" fontId="0" fillId="5" borderId="3" xfId="0" applyNumberFormat="1" applyFill="1" applyBorder="1" applyAlignment="1">
      <alignment horizontal="right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Alignment="1">
      <alignment horizontal="left" vertical="top" wrapText="1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left" vertical="center"/>
      <protection locked="0"/>
    </xf>
    <xf numFmtId="44" fontId="0" fillId="5" borderId="1" xfId="1" applyFont="1" applyFill="1" applyBorder="1" applyAlignment="1" applyProtection="1">
      <alignment horizontal="right" vertical="center"/>
    </xf>
    <xf numFmtId="44" fontId="0" fillId="5" borderId="2" xfId="1" applyFont="1" applyFill="1" applyBorder="1" applyAlignment="1" applyProtection="1">
      <alignment horizontal="right" vertical="center"/>
    </xf>
    <xf numFmtId="44" fontId="0" fillId="5" borderId="3" xfId="1" applyFont="1" applyFill="1" applyBorder="1" applyAlignment="1" applyProtection="1">
      <alignment horizontal="right" vertical="center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5" borderId="0" xfId="2" applyFill="1" applyAlignment="1" applyProtection="1">
      <alignment horizontal="center" vertical="center"/>
      <protection locked="0"/>
    </xf>
    <xf numFmtId="0" fontId="3" fillId="0" borderId="1" xfId="2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13" xfId="0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1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165" fontId="5" fillId="2" borderId="17" xfId="0" applyNumberFormat="1" applyFont="1" applyFill="1" applyBorder="1" applyAlignment="1">
      <alignment horizontal="left" vertical="center"/>
    </xf>
    <xf numFmtId="165" fontId="5" fillId="2" borderId="18" xfId="0" applyNumberFormat="1" applyFont="1" applyFill="1" applyBorder="1" applyAlignment="1">
      <alignment horizontal="left" vertical="center"/>
    </xf>
    <xf numFmtId="165" fontId="5" fillId="2" borderId="19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4" fontId="5" fillId="2" borderId="14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right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44" fontId="5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4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right" wrapText="1"/>
    </xf>
    <xf numFmtId="0" fontId="19" fillId="2" borderId="25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</cellXfs>
  <cellStyles count="4">
    <cellStyle name="Currency" xfId="1" builtinId="4"/>
    <cellStyle name="Followed Hyperlink" xfId="3" builtinId="9"/>
    <cellStyle name="Hyperlink" xfId="2" builtinId="8"/>
    <cellStyle name="Normal" xfId="0" builtinId="0"/>
  </cellStyles>
  <dxfs count="5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15966"/>
      <color rgb="FFB7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rint!A4"/><Relationship Id="rId1" Type="http://schemas.openxmlformats.org/officeDocument/2006/relationships/hyperlink" Target="#Weekly!E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Attachments!A3"/><Relationship Id="rId1" Type="http://schemas.openxmlformats.org/officeDocument/2006/relationships/hyperlink" Target="#Weekly!E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412296</xdr:colOff>
      <xdr:row>56</xdr:row>
      <xdr:rowOff>107496</xdr:rowOff>
    </xdr:from>
    <xdr:to>
      <xdr:col>24</xdr:col>
      <xdr:colOff>612321</xdr:colOff>
      <xdr:row>75</xdr:row>
      <xdr:rowOff>193222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75FB01-CB25-40B7-8BE9-D4DB86537DAB}"/>
            </a:ext>
          </a:extLst>
        </xdr:cNvPr>
        <xdr:cNvSpPr txBox="1"/>
      </xdr:nvSpPr>
      <xdr:spPr>
        <a:xfrm>
          <a:off x="10405382" y="10601325"/>
          <a:ext cx="2496910" cy="3514726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0">
              <a:solidFill>
                <a:schemeClr val="bg1"/>
              </a:solidFill>
            </a:rPr>
            <a:t>1. Click</a:t>
          </a:r>
          <a:r>
            <a:rPr lang="en-US" sz="1100" b="0" baseline="0">
              <a:solidFill>
                <a:schemeClr val="bg1"/>
              </a:solidFill>
            </a:rPr>
            <a:t> on the above hyperlink to go to the "Print Certification" sheet.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2. Print the Certification sheet.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3. Both authorized officials need to sign the printed Certification sheet.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4. Scan the signed Certification sheet into electronic form as a PDF.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5. Email both the signed Certification sheet PDF and this completed report to: LASPCallReport@dfpi.ca.gov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1" baseline="0">
              <a:solidFill>
                <a:schemeClr val="bg1"/>
              </a:solidFill>
            </a:rPr>
            <a:t>NOTE: </a:t>
          </a:r>
          <a:r>
            <a:rPr lang="en-US" sz="1100" b="0" baseline="0">
              <a:solidFill>
                <a:schemeClr val="bg1"/>
              </a:solidFill>
            </a:rPr>
            <a:t>Make sure that there are no errors in the report. A green "Okay to Send" message will display when there are no errors.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171450</xdr:rowOff>
    </xdr:from>
    <xdr:to>
      <xdr:col>2</xdr:col>
      <xdr:colOff>66675</xdr:colOff>
      <xdr:row>34</xdr:row>
      <xdr:rowOff>85725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712DDF-26F9-4103-8299-20C53CDA7D28}"/>
            </a:ext>
          </a:extLst>
        </xdr:cNvPr>
        <xdr:cNvSpPr txBox="1"/>
      </xdr:nvSpPr>
      <xdr:spPr>
        <a:xfrm>
          <a:off x="66675" y="6174921"/>
          <a:ext cx="3053443" cy="284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solidFill>
                <a:srgbClr val="0033CC"/>
              </a:solidFill>
            </a:rPr>
            <a:t>Return to the Data Entry Form</a:t>
          </a:r>
        </a:p>
      </xdr:txBody>
    </xdr:sp>
    <xdr:clientData fPrintsWithSheet="0"/>
  </xdr:twoCellAnchor>
  <xdr:twoCellAnchor>
    <xdr:from>
      <xdr:col>2</xdr:col>
      <xdr:colOff>123825</xdr:colOff>
      <xdr:row>32</xdr:row>
      <xdr:rowOff>171450</xdr:rowOff>
    </xdr:from>
    <xdr:to>
      <xdr:col>4</xdr:col>
      <xdr:colOff>19050</xdr:colOff>
      <xdr:row>34</xdr:row>
      <xdr:rowOff>95250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BFBFB0-8D92-42D1-996F-1887A5C6B176}"/>
            </a:ext>
          </a:extLst>
        </xdr:cNvPr>
        <xdr:cNvSpPr txBox="1"/>
      </xdr:nvSpPr>
      <xdr:spPr>
        <a:xfrm>
          <a:off x="3177268" y="6174921"/>
          <a:ext cx="3188153" cy="293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solidFill>
                <a:srgbClr val="0033CC"/>
              </a:solidFill>
            </a:rPr>
            <a:t>Print Paper Copy of this</a:t>
          </a:r>
          <a:r>
            <a:rPr lang="en-US" sz="1100" u="sng" baseline="0">
              <a:solidFill>
                <a:srgbClr val="0033CC"/>
              </a:solidFill>
            </a:rPr>
            <a:t> Report</a:t>
          </a:r>
          <a:endParaRPr lang="en-US" sz="1100" u="sng">
            <a:solidFill>
              <a:srgbClr val="0033CC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36</xdr:row>
      <xdr:rowOff>152400</xdr:rowOff>
    </xdr:from>
    <xdr:to>
      <xdr:col>13</xdr:col>
      <xdr:colOff>38100</xdr:colOff>
      <xdr:row>37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FE06DC-E383-4AC5-A597-8F4C1C70E99D}"/>
            </a:ext>
          </a:extLst>
        </xdr:cNvPr>
        <xdr:cNvSpPr txBox="1"/>
      </xdr:nvSpPr>
      <xdr:spPr>
        <a:xfrm>
          <a:off x="104775" y="6515100"/>
          <a:ext cx="4488996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u="sng">
              <a:solidFill>
                <a:srgbClr val="0033CC"/>
              </a:solidFill>
            </a:rPr>
            <a:t>Return to the</a:t>
          </a:r>
          <a:r>
            <a:rPr lang="en-US" sz="1100" b="0" u="sng" baseline="0">
              <a:solidFill>
                <a:srgbClr val="0033CC"/>
              </a:solidFill>
            </a:rPr>
            <a:t> Data Entry Form</a:t>
          </a:r>
          <a:endParaRPr lang="en-US" sz="1100" b="0" u="sng">
            <a:solidFill>
              <a:srgbClr val="0033CC"/>
            </a:solidFill>
          </a:endParaRPr>
        </a:p>
      </xdr:txBody>
    </xdr:sp>
    <xdr:clientData fPrintsWithSheet="0"/>
  </xdr:twoCellAnchor>
  <xdr:twoCellAnchor>
    <xdr:from>
      <xdr:col>14</xdr:col>
      <xdr:colOff>76199</xdr:colOff>
      <xdr:row>36</xdr:row>
      <xdr:rowOff>152400</xdr:rowOff>
    </xdr:from>
    <xdr:to>
      <xdr:col>27</xdr:col>
      <xdr:colOff>47625</xdr:colOff>
      <xdr:row>37</xdr:row>
      <xdr:rowOff>180975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E80562-4744-4B49-829B-ED9038D060F4}"/>
            </a:ext>
          </a:extLst>
        </xdr:cNvPr>
        <xdr:cNvSpPr txBox="1"/>
      </xdr:nvSpPr>
      <xdr:spPr>
        <a:xfrm>
          <a:off x="4958442" y="6515100"/>
          <a:ext cx="4216854" cy="21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solidFill>
                <a:srgbClr val="0033CC"/>
              </a:solidFill>
            </a:rPr>
            <a:t>Go To</a:t>
          </a:r>
          <a:r>
            <a:rPr lang="en-US" sz="1100" u="sng" baseline="0">
              <a:solidFill>
                <a:srgbClr val="0033CC"/>
              </a:solidFill>
            </a:rPr>
            <a:t> Certification Form</a:t>
          </a:r>
          <a:endParaRPr lang="en-US" sz="1100" u="sng">
            <a:solidFill>
              <a:srgbClr val="0033CC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C9BD-4DA7-45AD-97FC-AA33C11DCEEE}">
  <sheetPr codeName="Sheet2"/>
  <dimension ref="A1:AE72"/>
  <sheetViews>
    <sheetView tabSelected="1" workbookViewId="0">
      <selection activeCell="E7" sqref="E7:T7"/>
    </sheetView>
  </sheetViews>
  <sheetFormatPr defaultColWidth="9.07421875" defaultRowHeight="18" customHeight="1" x14ac:dyDescent="0.4"/>
  <cols>
    <col min="1" max="1" width="2.07421875" style="23" customWidth="1"/>
    <col min="2" max="2" width="3.61328125" style="24" customWidth="1"/>
    <col min="3" max="3" width="32.15234375" style="23" customWidth="1"/>
    <col min="4" max="4" width="12.4609375" style="23" customWidth="1"/>
    <col min="5" max="5" width="9.07421875" style="23"/>
    <col min="6" max="6" width="1.61328125" style="23" customWidth="1"/>
    <col min="7" max="7" width="11.07421875" style="23" customWidth="1"/>
    <col min="8" max="8" width="9.07421875" style="23"/>
    <col min="9" max="10" width="1.61328125" style="23" customWidth="1"/>
    <col min="11" max="11" width="9.07421875" style="23"/>
    <col min="12" max="12" width="1.61328125" style="23" customWidth="1"/>
    <col min="13" max="13" width="11.07421875" style="23" customWidth="1"/>
    <col min="14" max="14" width="9.07421875" style="23"/>
    <col min="15" max="16" width="1.61328125" style="23" customWidth="1"/>
    <col min="17" max="17" width="9.07421875" style="23"/>
    <col min="18" max="18" width="12.07421875" style="23" customWidth="1"/>
    <col min="19" max="19" width="1.61328125" style="23" customWidth="1"/>
    <col min="20" max="20" width="8.07421875" style="23" customWidth="1"/>
    <col min="21" max="22" width="1.61328125" style="23" customWidth="1"/>
    <col min="23" max="23" width="9.07421875" style="23"/>
    <col min="24" max="24" width="12.07421875" style="23" customWidth="1"/>
    <col min="25" max="25" width="9.07421875" style="23"/>
    <col min="26" max="26" width="1.61328125" style="23" customWidth="1"/>
    <col min="27" max="30" width="4.61328125" style="24" hidden="1" customWidth="1"/>
    <col min="31" max="16384" width="9.07421875" style="23"/>
  </cols>
  <sheetData>
    <row r="1" spans="1:31" ht="25.5" customHeight="1" x14ac:dyDescent="0.4">
      <c r="A1" s="33" t="s">
        <v>137</v>
      </c>
      <c r="B1" s="33"/>
      <c r="C1" s="33"/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22"/>
      <c r="Y1" s="22"/>
    </row>
    <row r="2" spans="1:31" ht="18" customHeight="1" x14ac:dyDescent="0.4">
      <c r="C2" s="25"/>
      <c r="D2" s="35" t="s">
        <v>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25"/>
      <c r="Y2" s="25"/>
    </row>
    <row r="3" spans="1:31" ht="18" customHeight="1" x14ac:dyDescent="0.4">
      <c r="C3" s="26"/>
      <c r="D3" s="36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26"/>
      <c r="Y3" s="26"/>
    </row>
    <row r="4" spans="1:31" ht="18" customHeight="1" thickBot="1" x14ac:dyDescent="0.4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31" ht="18" customHeight="1" thickBot="1" x14ac:dyDescent="0.45"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 t="str">
        <f>IF(SUM(AA7:AD72)=0,"REQUIRED DATA ENTRIES COMPLETED. READY TO SEND","ERRORS FOUND. PLEASE CORRECT")</f>
        <v>ERRORS FOUND. PLEASE CORRECT</v>
      </c>
      <c r="R5" s="39"/>
      <c r="S5" s="39"/>
      <c r="T5" s="39"/>
      <c r="U5" s="39"/>
      <c r="V5" s="39"/>
      <c r="W5" s="39"/>
      <c r="X5" s="39"/>
      <c r="Y5" s="40"/>
    </row>
    <row r="6" spans="1:31" ht="18" customHeight="1" thickBot="1" x14ac:dyDescent="0.45">
      <c r="AA6" s="41" t="s">
        <v>4</v>
      </c>
      <c r="AB6" s="41"/>
      <c r="AC6" s="41"/>
      <c r="AD6" s="41"/>
      <c r="AE6" s="28"/>
    </row>
    <row r="7" spans="1:31" ht="18" customHeight="1" thickBot="1" x14ac:dyDescent="0.45">
      <c r="B7" s="24">
        <v>1</v>
      </c>
      <c r="C7" s="23" t="s">
        <v>5</v>
      </c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AA7" s="24">
        <f>IF(TRIM(E7)="",1,0)</f>
        <v>1</v>
      </c>
    </row>
    <row r="8" spans="1:31" ht="9" customHeight="1" thickBot="1" x14ac:dyDescent="0.45"/>
    <row r="9" spans="1:31" ht="18" customHeight="1" thickBot="1" x14ac:dyDescent="0.45">
      <c r="B9" s="24">
        <v>2</v>
      </c>
      <c r="C9" s="23" t="s">
        <v>6</v>
      </c>
      <c r="E9" s="32"/>
      <c r="F9" s="29"/>
      <c r="G9" s="29"/>
      <c r="H9" s="29"/>
      <c r="AA9" s="24">
        <f>IF(TRIM(E9)="",1,0)</f>
        <v>1</v>
      </c>
    </row>
    <row r="10" spans="1:31" ht="9" customHeight="1" thickBot="1" x14ac:dyDescent="0.45"/>
    <row r="11" spans="1:31" ht="18" customHeight="1" thickBot="1" x14ac:dyDescent="0.45">
      <c r="B11" s="24">
        <v>3</v>
      </c>
      <c r="C11" s="23" t="s">
        <v>7</v>
      </c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AA11" s="24">
        <f>IF(TRIM(E11)="",1,0)</f>
        <v>1</v>
      </c>
    </row>
    <row r="12" spans="1:31" ht="9" customHeight="1" thickBot="1" x14ac:dyDescent="0.45"/>
    <row r="13" spans="1:31" ht="18" customHeight="1" thickBot="1" x14ac:dyDescent="0.45">
      <c r="B13" s="24">
        <v>4</v>
      </c>
      <c r="C13" s="23" t="s">
        <v>8</v>
      </c>
      <c r="E13" s="45"/>
      <c r="F13" s="46"/>
      <c r="G13" s="46"/>
      <c r="H13" s="46"/>
      <c r="I13" s="46"/>
      <c r="J13" s="46"/>
      <c r="K13" s="47"/>
      <c r="L13" s="30"/>
      <c r="M13" s="48" t="s">
        <v>9</v>
      </c>
      <c r="N13" s="48"/>
      <c r="O13" s="49"/>
      <c r="P13" s="42"/>
      <c r="Q13" s="43"/>
      <c r="R13" s="43"/>
      <c r="S13" s="43"/>
      <c r="T13" s="44"/>
      <c r="V13" s="48" t="s">
        <v>10</v>
      </c>
      <c r="W13" s="49"/>
      <c r="X13" s="42"/>
      <c r="Y13" s="44"/>
      <c r="AA13" s="24">
        <f>IF(OR(TRIM(E13)="",TRIM(X13)=""),1,0)</f>
        <v>1</v>
      </c>
    </row>
    <row r="14" spans="1:31" ht="9" customHeight="1" thickBot="1" x14ac:dyDescent="0.45"/>
    <row r="15" spans="1:31" ht="18" customHeight="1" thickBot="1" x14ac:dyDescent="0.45">
      <c r="B15" s="24">
        <v>5</v>
      </c>
      <c r="C15" s="23" t="s">
        <v>11</v>
      </c>
      <c r="E15" s="48" t="s">
        <v>12</v>
      </c>
      <c r="F15" s="48"/>
      <c r="G15" s="49"/>
      <c r="H15" s="50"/>
      <c r="I15" s="51"/>
      <c r="J15" s="51"/>
      <c r="K15" s="52"/>
      <c r="AA15" s="24">
        <f>IF(TRIM(H15)="",1,0)</f>
        <v>1</v>
      </c>
      <c r="AB15" s="24">
        <f>IF(WEEKDAY(H15)=4,0,1)</f>
        <v>1</v>
      </c>
    </row>
    <row r="16" spans="1:31" ht="9" customHeight="1" thickBot="1" x14ac:dyDescent="0.45"/>
    <row r="17" spans="2:30" ht="18" customHeight="1" thickBot="1" x14ac:dyDescent="0.45">
      <c r="B17" s="24">
        <v>6</v>
      </c>
      <c r="C17" s="23" t="s">
        <v>13</v>
      </c>
      <c r="E17" s="50"/>
      <c r="F17" s="51"/>
      <c r="G17" s="51"/>
      <c r="H17" s="52"/>
      <c r="AA17" s="24">
        <f>IF(TRIM(E17)="",1,0)</f>
        <v>1</v>
      </c>
      <c r="AB17" s="24">
        <f>IF(E17&lt;H15,1,0)</f>
        <v>0</v>
      </c>
    </row>
    <row r="19" spans="2:30" ht="18" customHeight="1" x14ac:dyDescent="0.4">
      <c r="B19" s="53">
        <v>7</v>
      </c>
      <c r="E19" s="54" t="s">
        <v>14</v>
      </c>
      <c r="F19" s="54"/>
      <c r="G19" s="54"/>
      <c r="H19" s="54"/>
      <c r="K19" s="54" t="s">
        <v>15</v>
      </c>
      <c r="L19" s="54"/>
      <c r="M19" s="54"/>
      <c r="N19" s="54"/>
      <c r="Q19" s="54" t="s">
        <v>16</v>
      </c>
      <c r="R19" s="54"/>
      <c r="S19" s="54"/>
      <c r="T19" s="54"/>
      <c r="W19" s="54" t="s">
        <v>17</v>
      </c>
      <c r="X19" s="54"/>
      <c r="Y19" s="54"/>
    </row>
    <row r="20" spans="2:30" ht="18" customHeight="1" x14ac:dyDescent="0.4">
      <c r="B20" s="53"/>
      <c r="E20" s="54"/>
      <c r="F20" s="54"/>
      <c r="G20" s="54"/>
      <c r="H20" s="54"/>
      <c r="K20" s="54"/>
      <c r="L20" s="54"/>
      <c r="M20" s="54"/>
      <c r="N20" s="54"/>
      <c r="Q20" s="54"/>
      <c r="R20" s="54"/>
      <c r="S20" s="54"/>
      <c r="T20" s="54"/>
      <c r="W20" s="54"/>
      <c r="X20" s="54"/>
      <c r="Y20" s="54"/>
    </row>
    <row r="21" spans="2:30" ht="9" customHeight="1" thickBot="1" x14ac:dyDescent="0.45"/>
    <row r="22" spans="2:30" ht="18" customHeight="1" thickBot="1" x14ac:dyDescent="0.45">
      <c r="B22" s="24">
        <v>8</v>
      </c>
      <c r="C22" s="23" t="s">
        <v>18</v>
      </c>
      <c r="E22" s="55"/>
      <c r="F22" s="56"/>
      <c r="G22" s="56"/>
      <c r="H22" s="57"/>
      <c r="K22" s="55"/>
      <c r="L22" s="56"/>
      <c r="M22" s="56"/>
      <c r="N22" s="57"/>
      <c r="Q22" s="55"/>
      <c r="R22" s="56"/>
      <c r="S22" s="56"/>
      <c r="T22" s="57"/>
      <c r="W22" s="58">
        <f>SUM(E22,K22,Q22)</f>
        <v>0</v>
      </c>
      <c r="X22" s="59"/>
      <c r="Y22" s="60"/>
      <c r="AA22" s="24">
        <f>IF(OR(TRIM(E22)="",TRIM(K22)="",TRIM(Q22)=""),1,0)</f>
        <v>1</v>
      </c>
      <c r="AB22" s="24">
        <f>IF(SUM(E24,E26,E28,E30,E32)&gt;E22,1,0)</f>
        <v>0</v>
      </c>
      <c r="AC22" s="24">
        <f>IF(SUM(K24,K26,K28,K30,K32)&gt;K22,1,0)</f>
        <v>0</v>
      </c>
      <c r="AD22" s="24">
        <f>IF(SUM(Q24,Q26,Q28,Q30,Q32)&gt;Q22,1,0)</f>
        <v>0</v>
      </c>
    </row>
    <row r="23" spans="2:30" ht="9" customHeight="1" thickBot="1" x14ac:dyDescent="0.45"/>
    <row r="24" spans="2:30" ht="18" customHeight="1" thickBot="1" x14ac:dyDescent="0.45">
      <c r="B24" s="24">
        <v>9</v>
      </c>
      <c r="C24" s="23" t="s">
        <v>19</v>
      </c>
      <c r="E24" s="55"/>
      <c r="F24" s="56"/>
      <c r="G24" s="56"/>
      <c r="H24" s="57"/>
      <c r="K24" s="55"/>
      <c r="L24" s="56"/>
      <c r="M24" s="56"/>
      <c r="N24" s="57"/>
      <c r="Q24" s="55"/>
      <c r="R24" s="56"/>
      <c r="S24" s="56"/>
      <c r="T24" s="57"/>
      <c r="W24" s="58">
        <f>SUM(E24,K24,Q24)</f>
        <v>0</v>
      </c>
      <c r="X24" s="59"/>
      <c r="Y24" s="60"/>
      <c r="AA24" s="24">
        <f>IF(OR(TRIM(E24)="",TRIM(K24)="",TRIM(Q24)=""),1,0)</f>
        <v>1</v>
      </c>
    </row>
    <row r="25" spans="2:30" ht="9" customHeight="1" thickBot="1" x14ac:dyDescent="0.45"/>
    <row r="26" spans="2:30" ht="18" customHeight="1" thickBot="1" x14ac:dyDescent="0.45">
      <c r="B26" s="24">
        <v>10</v>
      </c>
      <c r="C26" s="23" t="s">
        <v>20</v>
      </c>
      <c r="E26" s="55"/>
      <c r="F26" s="56"/>
      <c r="G26" s="56"/>
      <c r="H26" s="57"/>
      <c r="K26" s="55"/>
      <c r="L26" s="56"/>
      <c r="M26" s="56"/>
      <c r="N26" s="57"/>
      <c r="Q26" s="55"/>
      <c r="R26" s="56"/>
      <c r="S26" s="56"/>
      <c r="T26" s="57"/>
      <c r="W26" s="58">
        <f>SUM(E26,K26,Q26)</f>
        <v>0</v>
      </c>
      <c r="X26" s="59"/>
      <c r="Y26" s="60"/>
      <c r="AA26" s="24">
        <f>IF(OR(TRIM(E26)="",TRIM(K26)="",TRIM(Q26)=""),1,0)</f>
        <v>1</v>
      </c>
    </row>
    <row r="27" spans="2:30" ht="9" customHeight="1" thickBot="1" x14ac:dyDescent="0.45"/>
    <row r="28" spans="2:30" ht="18" customHeight="1" thickBot="1" x14ac:dyDescent="0.45">
      <c r="B28" s="24">
        <v>11</v>
      </c>
      <c r="C28" s="23" t="s">
        <v>21</v>
      </c>
      <c r="E28" s="55"/>
      <c r="F28" s="56"/>
      <c r="G28" s="56"/>
      <c r="H28" s="57"/>
      <c r="K28" s="55"/>
      <c r="L28" s="56"/>
      <c r="M28" s="56"/>
      <c r="N28" s="57"/>
      <c r="Q28" s="55"/>
      <c r="R28" s="56"/>
      <c r="S28" s="56"/>
      <c r="T28" s="57"/>
      <c r="W28" s="58">
        <f>SUM(E28,K28,Q28)</f>
        <v>0</v>
      </c>
      <c r="X28" s="59"/>
      <c r="Y28" s="60"/>
      <c r="AA28" s="24">
        <f>IF(OR(TRIM(E28)="",TRIM(K28)="",TRIM(Q28)=""),1,0)</f>
        <v>1</v>
      </c>
    </row>
    <row r="29" spans="2:30" ht="9" customHeight="1" thickBot="1" x14ac:dyDescent="0.45"/>
    <row r="30" spans="2:30" ht="18" customHeight="1" thickBot="1" x14ac:dyDescent="0.45">
      <c r="B30" s="24">
        <v>12</v>
      </c>
      <c r="C30" s="23" t="s">
        <v>22</v>
      </c>
      <c r="E30" s="55"/>
      <c r="F30" s="56"/>
      <c r="G30" s="56"/>
      <c r="H30" s="57"/>
      <c r="K30" s="55"/>
      <c r="L30" s="56"/>
      <c r="M30" s="56"/>
      <c r="N30" s="57"/>
      <c r="Q30" s="55"/>
      <c r="R30" s="56"/>
      <c r="S30" s="56"/>
      <c r="T30" s="57"/>
      <c r="W30" s="58">
        <f>SUM(E30,K30,Q30)</f>
        <v>0</v>
      </c>
      <c r="X30" s="59"/>
      <c r="Y30" s="60"/>
      <c r="AA30" s="24">
        <f>IF(OR(TRIM(E30)="",TRIM(K30)="",TRIM(Q30)=""),1,0)</f>
        <v>1</v>
      </c>
    </row>
    <row r="31" spans="2:30" ht="9" customHeight="1" thickBot="1" x14ac:dyDescent="0.45"/>
    <row r="32" spans="2:30" ht="18" customHeight="1" thickBot="1" x14ac:dyDescent="0.45">
      <c r="B32" s="24">
        <v>13</v>
      </c>
      <c r="C32" s="23" t="s">
        <v>23</v>
      </c>
      <c r="E32" s="55"/>
      <c r="F32" s="56"/>
      <c r="G32" s="56"/>
      <c r="H32" s="57"/>
      <c r="K32" s="55"/>
      <c r="L32" s="56"/>
      <c r="M32" s="56"/>
      <c r="N32" s="57"/>
      <c r="Q32" s="55"/>
      <c r="R32" s="56"/>
      <c r="S32" s="56"/>
      <c r="T32" s="57"/>
      <c r="W32" s="58">
        <f>SUM(E32,K32,Q32)</f>
        <v>0</v>
      </c>
      <c r="X32" s="59"/>
      <c r="Y32" s="60"/>
      <c r="AA32" s="24">
        <f>IF(OR(TRIM(E32)="",TRIM(K32)="",TRIM(Q32)=""),1,0)</f>
        <v>1</v>
      </c>
    </row>
    <row r="33" spans="2:29" s="24" customFormat="1" ht="9" customHeight="1" thickBot="1" x14ac:dyDescent="0.4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9" s="24" customFormat="1" ht="18" customHeight="1" thickBot="1" x14ac:dyDescent="0.45">
      <c r="B34" s="24">
        <v>14</v>
      </c>
      <c r="C34" s="23" t="s">
        <v>24</v>
      </c>
      <c r="D34" s="23"/>
      <c r="E34" s="58" t="str">
        <f>IF(COUNTA(E22,E24,E26,E28,E30,E32)=0,"",SUM(E22-E24-E26-E28-E30-E32))</f>
        <v/>
      </c>
      <c r="F34" s="59"/>
      <c r="G34" s="59"/>
      <c r="H34" s="60"/>
      <c r="I34" s="23"/>
      <c r="J34" s="23"/>
      <c r="K34" s="58" t="str">
        <f>IF(COUNTA(K22,K24,K26,K28,K30,K32)=0,"",SUM(K22-K24-K26-K28-K30-K32))</f>
        <v/>
      </c>
      <c r="L34" s="59"/>
      <c r="M34" s="59"/>
      <c r="N34" s="60"/>
      <c r="O34" s="23"/>
      <c r="P34" s="23"/>
      <c r="Q34" s="58" t="str">
        <f>IF(COUNTA(Q22,Q24,Q26,Q28,Q30,Q32)=0,"",SUM(Q22-Q24-Q26-Q28-Q30-Q32))</f>
        <v/>
      </c>
      <c r="R34" s="59"/>
      <c r="S34" s="59"/>
      <c r="T34" s="60"/>
      <c r="U34" s="23"/>
      <c r="V34" s="23"/>
      <c r="W34" s="58">
        <f>SUM(E34,K34,Q34)</f>
        <v>0</v>
      </c>
      <c r="X34" s="59"/>
      <c r="Y34" s="60"/>
      <c r="Z34" s="23"/>
    </row>
    <row r="35" spans="2:29" s="24" customFormat="1" ht="9" customHeight="1" thickBot="1" x14ac:dyDescent="0.4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2:29" s="24" customFormat="1" ht="18" customHeight="1" thickBot="1" x14ac:dyDescent="0.45">
      <c r="B36" s="24">
        <v>15</v>
      </c>
      <c r="C36" s="23" t="s">
        <v>25</v>
      </c>
      <c r="D36" s="23"/>
      <c r="E36" s="58" t="str">
        <f>IF(COUNTA(E22,E24,E26,E28,E30,E32)=0,"",E34*110%)</f>
        <v/>
      </c>
      <c r="F36" s="59"/>
      <c r="G36" s="59"/>
      <c r="H36" s="60"/>
      <c r="I36" s="23"/>
      <c r="J36" s="23"/>
      <c r="K36" s="58" t="str">
        <f>IF(COUNTA(K22,K24,K26,K28,K30,K32)=0,"",K34*150%)</f>
        <v/>
      </c>
      <c r="L36" s="59"/>
      <c r="M36" s="59"/>
      <c r="N36" s="60"/>
      <c r="O36" s="23"/>
      <c r="P36" s="23"/>
      <c r="Q36" s="58" t="str">
        <f>IF(COUNTA(Q22,Q24,Q26,Q28,Q30,Q32)=0,"",Q34*105%)</f>
        <v/>
      </c>
      <c r="R36" s="59"/>
      <c r="S36" s="59"/>
      <c r="T36" s="60"/>
      <c r="U36" s="23"/>
      <c r="V36" s="23"/>
      <c r="W36" s="58">
        <f>SUM(E36,K36,Q36)</f>
        <v>0</v>
      </c>
      <c r="X36" s="59"/>
      <c r="Y36" s="60"/>
      <c r="Z36" s="23"/>
    </row>
    <row r="37" spans="2:29" s="24" customFormat="1" ht="9" customHeight="1" thickBot="1" x14ac:dyDescent="0.4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2:29" s="24" customFormat="1" ht="18" customHeight="1" x14ac:dyDescent="0.4">
      <c r="B38" s="24">
        <v>16</v>
      </c>
      <c r="C38" s="23" t="s">
        <v>26</v>
      </c>
      <c r="D38" s="23"/>
      <c r="E38" s="61"/>
      <c r="F38" s="62"/>
      <c r="G38" s="62"/>
      <c r="H38" s="63"/>
      <c r="I38" s="67"/>
      <c r="J38" s="23"/>
      <c r="K38" s="61"/>
      <c r="L38" s="62"/>
      <c r="M38" s="62"/>
      <c r="N38" s="63"/>
      <c r="O38" s="67"/>
      <c r="P38" s="23"/>
      <c r="Q38" s="61"/>
      <c r="R38" s="62"/>
      <c r="S38" s="62"/>
      <c r="T38" s="63"/>
      <c r="U38" s="67"/>
      <c r="V38" s="23"/>
      <c r="W38" s="23"/>
      <c r="X38" s="23"/>
      <c r="Y38" s="23"/>
      <c r="Z38" s="23"/>
      <c r="AA38" s="24">
        <f>IF(AND(E22-SUM(E24,E26,E28,E30,E32) &gt; 0,TRIM(E38)=""),1,0)</f>
        <v>0</v>
      </c>
      <c r="AB38" s="24">
        <f>IF(AND(K22-SUM(K24,K26,K28,K30,K32) &gt; 0,TRIM(K38)=""),1,0)</f>
        <v>0</v>
      </c>
      <c r="AC38" s="24">
        <f>IF(AND(Q22-SUM(Q24,Q26,Q28,Q30,Q32) &gt; 0,TRIM(Q38)=""),1,0)</f>
        <v>0</v>
      </c>
    </row>
    <row r="39" spans="2:29" s="24" customFormat="1" ht="18" customHeight="1" thickBot="1" x14ac:dyDescent="0.45">
      <c r="C39" s="23"/>
      <c r="D39" s="23"/>
      <c r="E39" s="64"/>
      <c r="F39" s="65"/>
      <c r="G39" s="65"/>
      <c r="H39" s="66"/>
      <c r="I39" s="67"/>
      <c r="J39" s="23"/>
      <c r="K39" s="64"/>
      <c r="L39" s="65"/>
      <c r="M39" s="65"/>
      <c r="N39" s="66"/>
      <c r="O39" s="67"/>
      <c r="P39" s="23"/>
      <c r="Q39" s="64"/>
      <c r="R39" s="65"/>
      <c r="S39" s="65"/>
      <c r="T39" s="66"/>
      <c r="U39" s="67"/>
      <c r="V39" s="23"/>
      <c r="W39" s="23"/>
      <c r="X39" s="23"/>
      <c r="Y39" s="23"/>
      <c r="Z39" s="23"/>
    </row>
    <row r="40" spans="2:29" s="24" customFormat="1" ht="9" customHeight="1" thickBot="1" x14ac:dyDescent="0.4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2:29" s="24" customFormat="1" ht="18" customHeight="1" x14ac:dyDescent="0.4">
      <c r="C41" s="23"/>
      <c r="D41" s="23"/>
      <c r="E41" s="61"/>
      <c r="F41" s="62"/>
      <c r="G41" s="62"/>
      <c r="H41" s="63"/>
      <c r="I41" s="23"/>
      <c r="J41" s="23"/>
      <c r="K41" s="61"/>
      <c r="L41" s="62"/>
      <c r="M41" s="62"/>
      <c r="N41" s="6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2:29" s="24" customFormat="1" ht="18" customHeight="1" thickBot="1" x14ac:dyDescent="0.45">
      <c r="C42" s="23"/>
      <c r="D42" s="23"/>
      <c r="E42" s="64"/>
      <c r="F42" s="65"/>
      <c r="G42" s="65"/>
      <c r="H42" s="66"/>
      <c r="I42" s="23"/>
      <c r="J42" s="23"/>
      <c r="K42" s="64"/>
      <c r="L42" s="65"/>
      <c r="M42" s="65"/>
      <c r="N42" s="66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2:29" s="24" customFormat="1" ht="9" customHeight="1" thickBot="1" x14ac:dyDescent="0.4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2:29" s="24" customFormat="1" ht="18" customHeight="1" thickBot="1" x14ac:dyDescent="0.45">
      <c r="B44" s="24">
        <v>17</v>
      </c>
      <c r="C44" s="68" t="s">
        <v>27</v>
      </c>
      <c r="D44" s="68"/>
      <c r="E44" s="55"/>
      <c r="F44" s="56"/>
      <c r="G44" s="56"/>
      <c r="H44" s="57"/>
      <c r="I44" s="23"/>
      <c r="J44" s="23"/>
      <c r="K44" s="55"/>
      <c r="L44" s="56"/>
      <c r="M44" s="56"/>
      <c r="N44" s="57"/>
      <c r="O44" s="23"/>
      <c r="P44" s="23"/>
      <c r="Q44" s="55"/>
      <c r="R44" s="56"/>
      <c r="S44" s="56"/>
      <c r="T44" s="57"/>
      <c r="U44" s="23"/>
      <c r="V44" s="23"/>
      <c r="W44" s="58">
        <f>SUM(E44,K44,Q44)</f>
        <v>0</v>
      </c>
      <c r="X44" s="59"/>
      <c r="Y44" s="60"/>
      <c r="Z44" s="23"/>
      <c r="AA44" s="24">
        <f>IF(AND($AE$13=FALSE,(OR(TRIM(E44)="",TRIM(K44)="",TRIM(Q44)=""))),1,0)</f>
        <v>1</v>
      </c>
    </row>
    <row r="45" spans="2:29" s="24" customFormat="1" ht="9" customHeight="1" thickBot="1" x14ac:dyDescent="0.45">
      <c r="C45" s="68"/>
      <c r="D45" s="68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2:29" s="24" customFormat="1" ht="18" customHeight="1" thickBot="1" x14ac:dyDescent="0.45">
      <c r="B46" s="24">
        <v>18</v>
      </c>
      <c r="C46" s="23" t="s">
        <v>28</v>
      </c>
      <c r="D46" s="23"/>
      <c r="E46" s="72" t="str">
        <f>IF(COUNTA(E44)=0,"",SUM(E44-E36))</f>
        <v/>
      </c>
      <c r="F46" s="73"/>
      <c r="G46" s="73"/>
      <c r="H46" s="74"/>
      <c r="I46" s="23"/>
      <c r="J46" s="23"/>
      <c r="K46" s="72" t="str">
        <f>IF(COUNTA(K44)=0,"",SUM(K44-K36))</f>
        <v/>
      </c>
      <c r="L46" s="73"/>
      <c r="M46" s="73"/>
      <c r="N46" s="74"/>
      <c r="O46" s="23"/>
      <c r="P46" s="23"/>
      <c r="Q46" s="72" t="str">
        <f>IF(COUNTA(Q44)=0,"",SUM(Q44-Q36))</f>
        <v/>
      </c>
      <c r="R46" s="73"/>
      <c r="S46" s="73"/>
      <c r="T46" s="74"/>
      <c r="U46" s="23"/>
      <c r="V46" s="23"/>
      <c r="W46" s="58">
        <f>SUM(E46,K46,Q46)</f>
        <v>0</v>
      </c>
      <c r="X46" s="59"/>
      <c r="Y46" s="60"/>
      <c r="Z46" s="23"/>
    </row>
    <row r="47" spans="2:29" s="24" customFormat="1" ht="9" customHeight="1" thickBot="1" x14ac:dyDescent="0.4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2:29" s="24" customFormat="1" ht="18" customHeight="1" x14ac:dyDescent="0.4">
      <c r="B48" s="24">
        <v>19</v>
      </c>
      <c r="C48" s="23" t="s">
        <v>29</v>
      </c>
      <c r="D48" s="23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  <c r="Z48" s="67"/>
      <c r="AA48" s="24">
        <f>IF(AND(COUNTA(E32,K32,Q32),SUM(E32,K32,Q32)&gt;0,TRIM(E48)=""),1,0)</f>
        <v>0</v>
      </c>
    </row>
    <row r="49" spans="2:27" s="24" customFormat="1" ht="18" customHeight="1" x14ac:dyDescent="0.4">
      <c r="C49" s="23"/>
      <c r="D49" s="23"/>
      <c r="E49" s="78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/>
      <c r="Z49" s="67"/>
    </row>
    <row r="50" spans="2:27" s="24" customFormat="1" ht="18" customHeight="1" thickBot="1" x14ac:dyDescent="0.45">
      <c r="C50" s="23"/>
      <c r="D50" s="23"/>
      <c r="E50" s="81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3"/>
      <c r="Z50" s="67"/>
    </row>
    <row r="51" spans="2:27" s="24" customFormat="1" ht="9" customHeight="1" x14ac:dyDescent="0.4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2:27" s="24" customFormat="1" ht="18" customHeight="1" x14ac:dyDescent="0.4">
      <c r="B52" s="24">
        <v>20</v>
      </c>
      <c r="C52" s="23" t="s">
        <v>30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2:27" s="24" customFormat="1" ht="9" customHeight="1" thickBot="1" x14ac:dyDescent="0.4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2:27" s="24" customFormat="1" ht="18" customHeight="1" thickBot="1" x14ac:dyDescent="0.45">
      <c r="C54" s="23" t="s">
        <v>31</v>
      </c>
      <c r="D54" s="23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  <c r="S54" s="23"/>
      <c r="T54" s="84" t="s">
        <v>32</v>
      </c>
      <c r="U54" s="84"/>
      <c r="V54" s="84"/>
      <c r="W54" s="84"/>
      <c r="X54" s="84"/>
      <c r="Y54" s="84"/>
      <c r="Z54" s="84"/>
      <c r="AA54" s="24">
        <f>IF(TRIM(E54)="",1,0)</f>
        <v>1</v>
      </c>
    </row>
    <row r="55" spans="2:27" s="24" customFormat="1" ht="9" customHeight="1" thickBot="1" x14ac:dyDescent="0.4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7" s="24" customFormat="1" ht="18" customHeight="1" thickBot="1" x14ac:dyDescent="0.45">
      <c r="C56" s="23" t="s">
        <v>33</v>
      </c>
      <c r="D56" s="23"/>
      <c r="E56" s="42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23"/>
      <c r="T56" s="84" t="s">
        <v>34</v>
      </c>
      <c r="U56" s="84"/>
      <c r="V56" s="84"/>
      <c r="W56" s="84"/>
      <c r="X56" s="84"/>
      <c r="Y56" s="84"/>
      <c r="Z56" s="84"/>
      <c r="AA56" s="24">
        <f>IF(TRIM(E56)="",1,0)</f>
        <v>1</v>
      </c>
    </row>
    <row r="57" spans="2:27" s="24" customFormat="1" ht="9" customHeight="1" thickBot="1" x14ac:dyDescent="0.4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2:27" s="24" customFormat="1" ht="18" customHeight="1" thickBot="1" x14ac:dyDescent="0.45">
      <c r="C58" s="23" t="s">
        <v>35</v>
      </c>
      <c r="D58" s="23"/>
      <c r="E58" s="69"/>
      <c r="F58" s="70"/>
      <c r="G58" s="70"/>
      <c r="H58" s="70"/>
      <c r="I58" s="71"/>
      <c r="J58" s="23"/>
      <c r="K58" s="23"/>
      <c r="L58" s="31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4">
        <f>IF(TRIM(E58)="",1,0)</f>
        <v>1</v>
      </c>
    </row>
    <row r="59" spans="2:27" s="24" customFormat="1" ht="9" customHeight="1" thickBot="1" x14ac:dyDescent="0.4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2:27" s="24" customFormat="1" ht="18" customHeight="1" thickBot="1" x14ac:dyDescent="0.45">
      <c r="C60" s="23" t="s">
        <v>36</v>
      </c>
      <c r="D60" s="23"/>
      <c r="E60" s="85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/>
      <c r="S60" s="23"/>
      <c r="T60" s="23"/>
      <c r="U60" s="23"/>
      <c r="V60" s="23"/>
      <c r="W60" s="23"/>
      <c r="X60" s="23"/>
      <c r="Y60" s="23"/>
      <c r="Z60" s="23"/>
      <c r="AA60" s="24">
        <f>IF(TRIM(E60)="",1,0)</f>
        <v>1</v>
      </c>
    </row>
    <row r="61" spans="2:27" s="24" customFormat="1" ht="9" customHeight="1" x14ac:dyDescent="0.4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2:27" s="24" customFormat="1" ht="18" customHeight="1" x14ac:dyDescent="0.4">
      <c r="B62" s="24">
        <v>21</v>
      </c>
      <c r="C62" s="23" t="s">
        <v>37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2:27" s="24" customFormat="1" ht="9" customHeight="1" thickBot="1" x14ac:dyDescent="0.4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2:27" s="24" customFormat="1" ht="18" customHeight="1" thickBot="1" x14ac:dyDescent="0.45">
      <c r="C64" s="23" t="s">
        <v>31</v>
      </c>
      <c r="D64" s="23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23"/>
      <c r="T64" s="23"/>
      <c r="U64" s="23"/>
      <c r="V64" s="23"/>
      <c r="W64" s="23"/>
      <c r="X64" s="23"/>
      <c r="Y64" s="23"/>
      <c r="Z64" s="23"/>
      <c r="AA64" s="24">
        <f>IF(TRIM(E64)="",1,0)</f>
        <v>1</v>
      </c>
    </row>
    <row r="65" spans="2:27" s="24" customFormat="1" ht="9" customHeight="1" thickBot="1" x14ac:dyDescent="0.4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2:27" s="24" customFormat="1" ht="18" customHeight="1" thickBot="1" x14ac:dyDescent="0.45">
      <c r="C66" s="23" t="s">
        <v>33</v>
      </c>
      <c r="D66" s="23"/>
      <c r="E66" s="42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  <c r="S66" s="23"/>
      <c r="T66" s="23"/>
      <c r="U66" s="23"/>
      <c r="V66" s="23"/>
      <c r="W66" s="23"/>
      <c r="X66" s="23"/>
      <c r="Y66" s="23"/>
      <c r="Z66" s="23"/>
      <c r="AA66" s="24">
        <f>IF(TRIM(E66)="",1,0)</f>
        <v>1</v>
      </c>
    </row>
    <row r="67" spans="2:27" s="24" customFormat="1" ht="9" customHeight="1" x14ac:dyDescent="0.4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7" s="24" customFormat="1" ht="18" customHeight="1" x14ac:dyDescent="0.4">
      <c r="B68" s="24">
        <v>22</v>
      </c>
      <c r="C68" s="23" t="s">
        <v>37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7" s="24" customFormat="1" ht="9" customHeight="1" thickBot="1" x14ac:dyDescent="0.4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2:27" s="24" customFormat="1" ht="18" customHeight="1" thickBot="1" x14ac:dyDescent="0.45">
      <c r="C70" s="23" t="s">
        <v>31</v>
      </c>
      <c r="D70" s="23"/>
      <c r="E70" s="42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23"/>
      <c r="T70" s="23"/>
      <c r="U70" s="23"/>
      <c r="V70" s="23"/>
      <c r="W70" s="23"/>
      <c r="X70" s="23"/>
      <c r="Y70" s="23"/>
      <c r="Z70" s="23"/>
      <c r="AA70" s="24">
        <f>IF(TRIM(E70)="",1,0)</f>
        <v>1</v>
      </c>
    </row>
    <row r="71" spans="2:27" s="24" customFormat="1" ht="9" customHeight="1" thickBot="1" x14ac:dyDescent="0.4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7" s="24" customFormat="1" ht="18" customHeight="1" thickBot="1" x14ac:dyDescent="0.45">
      <c r="C72" s="23" t="s">
        <v>33</v>
      </c>
      <c r="D72" s="23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4"/>
      <c r="S72" s="23"/>
      <c r="T72" s="23"/>
      <c r="U72" s="23"/>
      <c r="V72" s="23"/>
      <c r="W72" s="23"/>
      <c r="X72" s="23"/>
      <c r="Y72" s="23"/>
      <c r="Z72" s="23"/>
      <c r="AA72" s="24">
        <f>IF(TRIM(E72)="",1,0)</f>
        <v>1</v>
      </c>
    </row>
  </sheetData>
  <sheetProtection algorithmName="SHA-512" hashValue="y645GAd6aGVjxvpiR1CrovbBOxRV5Fbw5Ormaz3JP0ViQVBcJCtBHgNpzvm2YDqRvvMf2Ux6vsIpjg2GvGlytw==" saltValue="7Ps7FuwSjn89wDFNYW0nHw==" spinCount="100000" sheet="1" objects="1" selectLockedCells="1"/>
  <mergeCells count="83">
    <mergeCell ref="E60:R60"/>
    <mergeCell ref="E64:R64"/>
    <mergeCell ref="E66:R66"/>
    <mergeCell ref="E70:R70"/>
    <mergeCell ref="E72:R72"/>
    <mergeCell ref="Z48:Z50"/>
    <mergeCell ref="E54:R54"/>
    <mergeCell ref="T54:Z54"/>
    <mergeCell ref="E56:R56"/>
    <mergeCell ref="T56:Z56"/>
    <mergeCell ref="E58:I58"/>
    <mergeCell ref="W44:Y44"/>
    <mergeCell ref="E46:H46"/>
    <mergeCell ref="K46:N46"/>
    <mergeCell ref="Q46:T46"/>
    <mergeCell ref="W46:Y46"/>
    <mergeCell ref="E48:Y50"/>
    <mergeCell ref="Q44:T44"/>
    <mergeCell ref="E41:H42"/>
    <mergeCell ref="K41:N42"/>
    <mergeCell ref="C44:D45"/>
    <mergeCell ref="E44:H44"/>
    <mergeCell ref="K44:N44"/>
    <mergeCell ref="E36:H36"/>
    <mergeCell ref="K36:N36"/>
    <mergeCell ref="Q36:T36"/>
    <mergeCell ref="W36:Y36"/>
    <mergeCell ref="E38:H39"/>
    <mergeCell ref="I38:I39"/>
    <mergeCell ref="K38:N39"/>
    <mergeCell ref="O38:O39"/>
    <mergeCell ref="Q38:T39"/>
    <mergeCell ref="U38:U39"/>
    <mergeCell ref="E32:H32"/>
    <mergeCell ref="K32:N32"/>
    <mergeCell ref="Q32:T32"/>
    <mergeCell ref="W32:Y32"/>
    <mergeCell ref="E34:H34"/>
    <mergeCell ref="K34:N34"/>
    <mergeCell ref="Q34:T34"/>
    <mergeCell ref="W34:Y34"/>
    <mergeCell ref="E28:H28"/>
    <mergeCell ref="K28:N28"/>
    <mergeCell ref="Q28:T28"/>
    <mergeCell ref="W28:Y28"/>
    <mergeCell ref="E30:H30"/>
    <mergeCell ref="K30:N30"/>
    <mergeCell ref="Q30:T30"/>
    <mergeCell ref="W30:Y30"/>
    <mergeCell ref="E24:H24"/>
    <mergeCell ref="K24:N24"/>
    <mergeCell ref="Q24:T24"/>
    <mergeCell ref="W24:Y24"/>
    <mergeCell ref="E26:H26"/>
    <mergeCell ref="K26:N26"/>
    <mergeCell ref="Q26:T26"/>
    <mergeCell ref="W26:Y26"/>
    <mergeCell ref="Q19:T20"/>
    <mergeCell ref="W19:Y20"/>
    <mergeCell ref="E22:H22"/>
    <mergeCell ref="K22:N22"/>
    <mergeCell ref="Q22:T22"/>
    <mergeCell ref="W22:Y22"/>
    <mergeCell ref="E15:G15"/>
    <mergeCell ref="H15:K15"/>
    <mergeCell ref="E17:H17"/>
    <mergeCell ref="B19:B20"/>
    <mergeCell ref="E19:H20"/>
    <mergeCell ref="K19:N20"/>
    <mergeCell ref="AA6:AD6"/>
    <mergeCell ref="E7:T7"/>
    <mergeCell ref="E11:Y11"/>
    <mergeCell ref="E13:K13"/>
    <mergeCell ref="M13:O13"/>
    <mergeCell ref="P13:T13"/>
    <mergeCell ref="V13:W13"/>
    <mergeCell ref="X13:Y13"/>
    <mergeCell ref="A1:C1"/>
    <mergeCell ref="D1:W1"/>
    <mergeCell ref="D2:W2"/>
    <mergeCell ref="D3:W3"/>
    <mergeCell ref="B5:P5"/>
    <mergeCell ref="Q5:Y5"/>
  </mergeCells>
  <conditionalFormatting sqref="U7">
    <cfRule type="expression" dxfId="54" priority="52">
      <formula>IF(TRIM(E7)="",1,0)</formula>
    </cfRule>
  </conditionalFormatting>
  <conditionalFormatting sqref="I22">
    <cfRule type="expression" dxfId="53" priority="17">
      <formula>SUM(E24,E26,E28,E30,E32)&gt;E22</formula>
    </cfRule>
    <cfRule type="expression" dxfId="52" priority="51">
      <formula>TRIM(E22)=""</formula>
    </cfRule>
  </conditionalFormatting>
  <conditionalFormatting sqref="I24">
    <cfRule type="expression" dxfId="51" priority="50">
      <formula>TRIM(E24)=""</formula>
    </cfRule>
  </conditionalFormatting>
  <conditionalFormatting sqref="I26">
    <cfRule type="expression" dxfId="50" priority="49">
      <formula>TRIM(E26)=""</formula>
    </cfRule>
  </conditionalFormatting>
  <conditionalFormatting sqref="I28">
    <cfRule type="expression" dxfId="49" priority="48">
      <formula>TRIM(E28)=""</formula>
    </cfRule>
  </conditionalFormatting>
  <conditionalFormatting sqref="I30">
    <cfRule type="expression" dxfId="48" priority="47">
      <formula>TRIM(E30)=""</formula>
    </cfRule>
  </conditionalFormatting>
  <conditionalFormatting sqref="I32">
    <cfRule type="expression" dxfId="47" priority="46">
      <formula>TRIM(E32)=""</formula>
    </cfRule>
  </conditionalFormatting>
  <conditionalFormatting sqref="O22">
    <cfRule type="expression" dxfId="46" priority="16">
      <formula>SUM(K24,K26,K28,K30,K32)&gt;K22</formula>
    </cfRule>
    <cfRule type="expression" dxfId="45" priority="45">
      <formula>TRIM(K22)=""</formula>
    </cfRule>
  </conditionalFormatting>
  <conditionalFormatting sqref="O24">
    <cfRule type="expression" dxfId="44" priority="44">
      <formula>TRIM(K24)=""</formula>
    </cfRule>
  </conditionalFormatting>
  <conditionalFormatting sqref="O26">
    <cfRule type="expression" dxfId="43" priority="43">
      <formula>TRIM(K26)=""</formula>
    </cfRule>
  </conditionalFormatting>
  <conditionalFormatting sqref="O28">
    <cfRule type="expression" dxfId="42" priority="42">
      <formula>TRIM(K28)=""</formula>
    </cfRule>
  </conditionalFormatting>
  <conditionalFormatting sqref="O30">
    <cfRule type="expression" dxfId="41" priority="41">
      <formula>TRIM(K30)=""</formula>
    </cfRule>
  </conditionalFormatting>
  <conditionalFormatting sqref="O32">
    <cfRule type="expression" dxfId="40" priority="40">
      <formula>TRIM(K32)=""</formula>
    </cfRule>
  </conditionalFormatting>
  <conditionalFormatting sqref="U22">
    <cfRule type="expression" dxfId="39" priority="15">
      <formula>SUM(Q24,Q26,Q28,Q30,Q32)&gt;Q22</formula>
    </cfRule>
    <cfRule type="expression" dxfId="38" priority="39">
      <formula>TRIM(Q22)=""</formula>
    </cfRule>
  </conditionalFormatting>
  <conditionalFormatting sqref="U24">
    <cfRule type="expression" dxfId="37" priority="38">
      <formula>TRIM(Q24)=""</formula>
    </cfRule>
  </conditionalFormatting>
  <conditionalFormatting sqref="U26">
    <cfRule type="expression" dxfId="36" priority="37">
      <formula>TRIM(Q26)=""</formula>
    </cfRule>
  </conditionalFormatting>
  <conditionalFormatting sqref="U28">
    <cfRule type="expression" dxfId="35" priority="36">
      <formula>TRIM(Q28)=""</formula>
    </cfRule>
  </conditionalFormatting>
  <conditionalFormatting sqref="U30">
    <cfRule type="expression" dxfId="34" priority="35">
      <formula>TRIM(Q30)=""</formula>
    </cfRule>
  </conditionalFormatting>
  <conditionalFormatting sqref="U32">
    <cfRule type="expression" dxfId="33" priority="34">
      <formula>TRIM(Q32)=""</formula>
    </cfRule>
  </conditionalFormatting>
  <conditionalFormatting sqref="F9">
    <cfRule type="expression" dxfId="32" priority="33">
      <formula>TRIM(E9)=""</formula>
    </cfRule>
  </conditionalFormatting>
  <conditionalFormatting sqref="Z11">
    <cfRule type="expression" dxfId="31" priority="32">
      <formula>TRIM(E11)=""</formula>
    </cfRule>
  </conditionalFormatting>
  <conditionalFormatting sqref="L13">
    <cfRule type="expression" dxfId="30" priority="31">
      <formula>TRIM(E13)=""</formula>
    </cfRule>
  </conditionalFormatting>
  <conditionalFormatting sqref="Z13">
    <cfRule type="expression" dxfId="29" priority="30">
      <formula>TRIM(X13)=""</formula>
    </cfRule>
  </conditionalFormatting>
  <conditionalFormatting sqref="U13">
    <cfRule type="expression" dxfId="28" priority="29">
      <formula>TRIM(P13)=""</formula>
    </cfRule>
  </conditionalFormatting>
  <conditionalFormatting sqref="L15">
    <cfRule type="expression" dxfId="27" priority="26">
      <formula>WEEKDAY(H15)&lt;&gt;4</formula>
    </cfRule>
    <cfRule type="expression" dxfId="26" priority="28">
      <formula>TRIM(H15)=""</formula>
    </cfRule>
  </conditionalFormatting>
  <conditionalFormatting sqref="I17">
    <cfRule type="expression" dxfId="25" priority="18">
      <formula>E17&lt;H15</formula>
    </cfRule>
    <cfRule type="expression" dxfId="24" priority="27">
      <formula>TRIM(E17)=""</formula>
    </cfRule>
  </conditionalFormatting>
  <conditionalFormatting sqref="S54">
    <cfRule type="expression" dxfId="23" priority="25">
      <formula>TRIM(E54)=""</formula>
    </cfRule>
  </conditionalFormatting>
  <conditionalFormatting sqref="S72">
    <cfRule type="expression" dxfId="22" priority="19">
      <formula>TRIM(E72)=""</formula>
    </cfRule>
  </conditionalFormatting>
  <conditionalFormatting sqref="S56">
    <cfRule type="expression" dxfId="21" priority="24">
      <formula>TRIM(E56)=""</formula>
    </cfRule>
  </conditionalFormatting>
  <conditionalFormatting sqref="S60">
    <cfRule type="expression" dxfId="20" priority="23">
      <formula>TRIM(E60)=""</formula>
    </cfRule>
  </conditionalFormatting>
  <conditionalFormatting sqref="S64">
    <cfRule type="expression" dxfId="19" priority="22">
      <formula>TRIM(E64)=""</formula>
    </cfRule>
  </conditionalFormatting>
  <conditionalFormatting sqref="S66">
    <cfRule type="expression" dxfId="18" priority="21">
      <formula>TRIM(E66)=""</formula>
    </cfRule>
  </conditionalFormatting>
  <conditionalFormatting sqref="S70">
    <cfRule type="expression" dxfId="17" priority="20">
      <formula>TRIM(E70)=""</formula>
    </cfRule>
  </conditionalFormatting>
  <conditionalFormatting sqref="J58">
    <cfRule type="expression" dxfId="16" priority="14">
      <formula>TRIM(E58)=""</formula>
    </cfRule>
  </conditionalFormatting>
  <conditionalFormatting sqref="I38:I39">
    <cfRule type="expression" dxfId="15" priority="13">
      <formula>AND(E22-SUM(E24,E26,E28,E30,E32) &gt; 0,TRIM(E38)="")</formula>
    </cfRule>
  </conditionalFormatting>
  <conditionalFormatting sqref="O38:O39">
    <cfRule type="expression" dxfId="14" priority="12">
      <formula>AND(K22-SUM(K24,K26,K28,K30,K32) &gt; 0,TRIM(K38)="")</formula>
    </cfRule>
  </conditionalFormatting>
  <conditionalFormatting sqref="U38:U39">
    <cfRule type="expression" dxfId="13" priority="11">
      <formula>AND(Q22-SUM(Q24,Q26,Q28,Q30,Q32) &gt; 0,TRIM(Q38)="")</formula>
    </cfRule>
  </conditionalFormatting>
  <conditionalFormatting sqref="O44">
    <cfRule type="expression" dxfId="12" priority="10">
      <formula>AND($AE$13=FALSE,TRIM(K44)="")</formula>
    </cfRule>
  </conditionalFormatting>
  <conditionalFormatting sqref="U44">
    <cfRule type="expression" dxfId="11" priority="9">
      <formula>AND($AE$13=FALSE,TRIM(Q44)="")</formula>
    </cfRule>
  </conditionalFormatting>
  <conditionalFormatting sqref="I44">
    <cfRule type="expression" dxfId="10" priority="8">
      <formula>AND($AE$13=FALSE,TRIM(E44)="")</formula>
    </cfRule>
  </conditionalFormatting>
  <conditionalFormatting sqref="E46 W44">
    <cfRule type="expression" dxfId="9" priority="7">
      <formula>$AE$13=TRUE</formula>
    </cfRule>
  </conditionalFormatting>
  <conditionalFormatting sqref="K46">
    <cfRule type="expression" dxfId="8" priority="6">
      <formula>$AE$13=TRUE</formula>
    </cfRule>
  </conditionalFormatting>
  <conditionalFormatting sqref="Q46">
    <cfRule type="expression" dxfId="7" priority="5">
      <formula>$AE$13=TRUE</formula>
    </cfRule>
  </conditionalFormatting>
  <conditionalFormatting sqref="W46">
    <cfRule type="expression" dxfId="6" priority="4">
      <formula>$AE$13=TRUE</formula>
    </cfRule>
  </conditionalFormatting>
  <conditionalFormatting sqref="Z48:Z50">
    <cfRule type="expression" dxfId="5" priority="53">
      <formula>AND(COUNTA(E32,K32,Q32),SUM(E32,K32,Q32)&gt;0,TRIM(E48)="")</formula>
    </cfRule>
  </conditionalFormatting>
  <conditionalFormatting sqref="Q5">
    <cfRule type="expression" dxfId="4" priority="54">
      <formula>SUM(AA7:AD72)&gt;0</formula>
    </cfRule>
    <cfRule type="expression" dxfId="3" priority="55">
      <formula>SUM(AA7:AD72)=0</formula>
    </cfRule>
  </conditionalFormatting>
  <conditionalFormatting sqref="E44">
    <cfRule type="expression" dxfId="2" priority="3">
      <formula>$AE$13=TRUE</formula>
    </cfRule>
  </conditionalFormatting>
  <conditionalFormatting sqref="K44">
    <cfRule type="expression" dxfId="1" priority="2">
      <formula>$AE$13=TRUE</formula>
    </cfRule>
  </conditionalFormatting>
  <conditionalFormatting sqref="Q44">
    <cfRule type="expression" dxfId="0" priority="1">
      <formula>$AE$13=TRUE</formula>
    </cfRule>
  </conditionalFormatting>
  <dataValidations count="7">
    <dataValidation type="date" operator="greaterThanOrEqual" allowBlank="1" showInputMessage="1" showErrorMessage="1" errorTitle="Data Entry Error" error="Weekly Report as of Date must be a date, cannot be prior to 1/7/2014, and must fall on a Wednesday." sqref="H15:K15" xr:uid="{9E1CE77B-3F87-4FA3-9632-E0A242D028C1}">
      <formula1>42011</formula1>
    </dataValidation>
    <dataValidation type="date" operator="greaterThanOrEqual" allowBlank="1" showErrorMessage="1" errorTitle="Data Entry Error" error="Submission Date must be a date entry, cannot be prior to 1/7/2015, and must be equal to or greater than the Weekly Report as of Date." sqref="E17:H17" xr:uid="{5C5704D4-88B2-46E6-A879-D44406E598F4}">
      <formula1>42011</formula1>
    </dataValidation>
    <dataValidation type="list" showErrorMessage="1" sqref="P13:T13" xr:uid="{21040402-5022-49B4-98B7-A91ADA886680}">
      <formula1>USStates</formula1>
    </dataValidation>
    <dataValidation type="decimal" operator="greaterThanOrEqual" allowBlank="1" showErrorMessage="1" errorTitle="Data Entry Error" error="Only positive numbers are allowed." sqref="E22:H22 E24:H24 E26:H26 E28:H28 E30:H30 E32:H32 K22:N22 K24:N24 K26:N26 K28:N28 K30:N30 K32:N32 Q22:T22 Q24:T24 Q26:T26 Q28:T28 Q30:T30 Q32:T32 E44:H44 K44:N44 Q44:T44" xr:uid="{70A54D76-5873-4AE0-9DB4-EE1542CC38DC}">
      <formula1>0</formula1>
    </dataValidation>
    <dataValidation type="textLength" allowBlank="1" showInputMessage="1" showErrorMessage="1" sqref="E58:I58" xr:uid="{4C024A00-24C5-4CBF-B8BC-3C6507550F73}">
      <formula1>10</formula1>
      <formula2>12</formula2>
    </dataValidation>
    <dataValidation type="list" allowBlank="1" showInputMessage="1" showErrorMessage="1" sqref="K41:N42 E38:H39 K38:N39 E41:H42" xr:uid="{B0B47ABD-5CAA-4890-B784-3F609B31E460}">
      <formula1>AgentOfDepository</formula1>
    </dataValidation>
    <dataValidation type="list" allowBlank="1" showInputMessage="1" showErrorMessage="1" sqref="Q38:T39" xr:uid="{78AD9D2F-ABAD-4448-8033-AA57952395EE}">
      <formula1>"Federal Home Loan Bank of San Francisco, Not Applicable"</formula1>
    </dataValidation>
  </dataValidations>
  <hyperlinks>
    <hyperlink ref="T54:Y54" location="Attachments!A3" display="Go To Certification Form" xr:uid="{956CBF7B-2977-4E11-93A6-DA829B6DBED9}"/>
    <hyperlink ref="T56:Z56" location="Print!A4" display="Print Paper Copy of this Report" xr:uid="{5175A7F1-0B66-4459-BF89-86300F620D01}"/>
  </hyperlink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E65E-BEE1-4FFE-9874-472EFD878B77}">
  <sheetPr codeName="Sheet3"/>
  <dimension ref="A1:J34"/>
  <sheetViews>
    <sheetView workbookViewId="0">
      <selection activeCell="A23" sqref="A23:B23"/>
    </sheetView>
  </sheetViews>
  <sheetFormatPr defaultColWidth="9.07421875" defaultRowHeight="14.6" x14ac:dyDescent="0.4"/>
  <cols>
    <col min="1" max="1" width="18.53515625" style="2" customWidth="1"/>
    <col min="2" max="2" width="24.61328125" style="2" customWidth="1"/>
    <col min="3" max="3" width="3.921875" style="2" customWidth="1"/>
    <col min="4" max="4" width="42.61328125" style="2" customWidth="1"/>
    <col min="5" max="16384" width="9.07421875" style="2"/>
  </cols>
  <sheetData>
    <row r="1" spans="1:10" ht="18.45" x14ac:dyDescent="0.5">
      <c r="A1" s="87" t="s">
        <v>38</v>
      </c>
      <c r="B1" s="87"/>
      <c r="C1" s="87"/>
      <c r="D1" s="87"/>
      <c r="E1" s="1"/>
      <c r="F1" s="1"/>
      <c r="G1" s="1"/>
      <c r="H1" s="1"/>
      <c r="I1" s="1"/>
      <c r="J1" s="1"/>
    </row>
    <row r="2" spans="1:10" ht="15.9" x14ac:dyDescent="0.45">
      <c r="A2" s="88" t="s">
        <v>39</v>
      </c>
      <c r="B2" s="88"/>
      <c r="C2" s="88"/>
      <c r="D2" s="88"/>
      <c r="E2" s="3"/>
      <c r="F2" s="3"/>
      <c r="G2" s="3"/>
      <c r="H2" s="3"/>
      <c r="I2" s="3"/>
      <c r="J2" s="3"/>
    </row>
    <row r="5" spans="1:10" x14ac:dyDescent="0.4">
      <c r="A5" s="4" t="s">
        <v>40</v>
      </c>
      <c r="B5" s="89" t="str">
        <f>IF(TRIM(Weekly!E7)="","",Weekly!E7)</f>
        <v/>
      </c>
      <c r="C5" s="89"/>
      <c r="D5" s="89"/>
    </row>
    <row r="6" spans="1:10" x14ac:dyDescent="0.4">
      <c r="A6" s="4" t="s">
        <v>41</v>
      </c>
      <c r="B6" s="90" t="str">
        <f>IF(TRIM(Weekly!H15)="","",Weekly!H15)</f>
        <v/>
      </c>
      <c r="C6" s="89"/>
      <c r="D6" s="89"/>
    </row>
    <row r="7" spans="1:10" x14ac:dyDescent="0.4">
      <c r="A7" s="4"/>
      <c r="B7" s="5"/>
      <c r="C7" s="5"/>
      <c r="D7" s="5"/>
    </row>
    <row r="9" spans="1:10" ht="15" customHeight="1" x14ac:dyDescent="0.4">
      <c r="A9" s="86" t="s">
        <v>42</v>
      </c>
      <c r="B9" s="86"/>
      <c r="C9" s="86"/>
      <c r="D9" s="86"/>
    </row>
    <row r="10" spans="1:10" x14ac:dyDescent="0.4">
      <c r="A10" s="86"/>
      <c r="B10" s="86"/>
      <c r="C10" s="86"/>
      <c r="D10" s="86"/>
    </row>
    <row r="12" spans="1:10" ht="15" customHeight="1" x14ac:dyDescent="0.4">
      <c r="A12" s="86" t="str">
        <f>CONCATENATE("The authorized signers of ", Weekly!$E$7, " each declares, for himself or herself alone and not for the other:  I hereby verify that I have personal knowledge of the matters set forth ","in the Weekly Call Report (as of ",TEXT(IF(TRIM(Weekly!$H$15)="","",Weekly!$H$15), "mm/dd/yyyy"),") submitted pursuant to GC§ 53663(b) and CCR§16005.4.2 ","to the best of my knowledge and belief, the information contained therein is true and correct.")</f>
        <v>The authorized signers of  each declares, for himself or herself alone and not for the other:  I hereby verify that I have personal knowledge of the matters set forth in the Weekly Call Report (as of ) submitted pursuant to GC§ 53663(b) and CCR§16005.4.2 to the best of my knowledge and belief, the information contained therein is true and correct.</v>
      </c>
      <c r="B12" s="86"/>
      <c r="C12" s="86"/>
      <c r="D12" s="86"/>
    </row>
    <row r="13" spans="1:10" x14ac:dyDescent="0.4">
      <c r="A13" s="86"/>
      <c r="B13" s="86"/>
      <c r="C13" s="86"/>
      <c r="D13" s="86"/>
    </row>
    <row r="14" spans="1:10" x14ac:dyDescent="0.4">
      <c r="A14" s="86"/>
      <c r="B14" s="86"/>
      <c r="C14" s="86"/>
      <c r="D14" s="86"/>
    </row>
    <row r="15" spans="1:10" x14ac:dyDescent="0.4">
      <c r="A15" s="86"/>
      <c r="B15" s="86"/>
      <c r="C15" s="86"/>
      <c r="D15" s="86"/>
    </row>
    <row r="16" spans="1:10" x14ac:dyDescent="0.4">
      <c r="A16" s="86"/>
      <c r="B16" s="86"/>
      <c r="C16" s="86"/>
      <c r="D16" s="86"/>
    </row>
    <row r="17" spans="1:4" x14ac:dyDescent="0.4">
      <c r="A17" s="86"/>
      <c r="B17" s="86"/>
      <c r="C17" s="86"/>
      <c r="D17" s="86"/>
    </row>
    <row r="18" spans="1:4" x14ac:dyDescent="0.4">
      <c r="A18" s="86"/>
      <c r="B18" s="86"/>
      <c r="C18" s="86"/>
      <c r="D18" s="86"/>
    </row>
    <row r="19" spans="1:4" x14ac:dyDescent="0.4">
      <c r="A19" s="86"/>
      <c r="B19" s="86"/>
      <c r="C19" s="86"/>
      <c r="D19" s="86"/>
    </row>
    <row r="23" spans="1:4" x14ac:dyDescent="0.4">
      <c r="A23" s="91"/>
      <c r="B23" s="91"/>
      <c r="D23" s="6"/>
    </row>
    <row r="24" spans="1:4" x14ac:dyDescent="0.4">
      <c r="A24" s="92" t="s">
        <v>43</v>
      </c>
      <c r="B24" s="92"/>
      <c r="C24" s="7"/>
      <c r="D24" s="7" t="s">
        <v>43</v>
      </c>
    </row>
    <row r="27" spans="1:4" ht="15" customHeight="1" x14ac:dyDescent="0.4">
      <c r="A27" s="93" t="str">
        <f>TRIM(Weekly!E64) &amp; ", " &amp; TRIM(Weekly!E66)</f>
        <v xml:space="preserve">, </v>
      </c>
      <c r="B27" s="93"/>
      <c r="D27" s="93" t="str">
        <f>TRIM(Weekly!E70) &amp; ", " &amp; TRIM(Weekly!E72)</f>
        <v xml:space="preserve">, </v>
      </c>
    </row>
    <row r="28" spans="1:4" x14ac:dyDescent="0.4">
      <c r="A28" s="94"/>
      <c r="B28" s="94"/>
      <c r="D28" s="94"/>
    </row>
    <row r="29" spans="1:4" x14ac:dyDescent="0.4">
      <c r="A29" s="95" t="s">
        <v>44</v>
      </c>
      <c r="B29" s="95"/>
      <c r="C29" s="7"/>
      <c r="D29" s="7" t="s">
        <v>44</v>
      </c>
    </row>
    <row r="34" spans="1:2" x14ac:dyDescent="0.4">
      <c r="A34"/>
      <c r="B34"/>
    </row>
  </sheetData>
  <sheetProtection algorithmName="SHA-512" hashValue="G88CeldfEuHxy4FuGAC83IUb71gy/LOIvZFZT90NK3XrsuJQ5wJAgh1mxwAX8GjuhrMCN8VpgDl19H2sDyBbqA==" saltValue="0cRdbbWgnIcGM1LKQb9tPQ==" spinCount="100000" sheet="1" objects="1" scenarios="1" selectLockedCells="1"/>
  <mergeCells count="11">
    <mergeCell ref="A23:B23"/>
    <mergeCell ref="A24:B24"/>
    <mergeCell ref="A27:B28"/>
    <mergeCell ref="D27:D28"/>
    <mergeCell ref="A29:B29"/>
    <mergeCell ref="A12:D19"/>
    <mergeCell ref="A1:D1"/>
    <mergeCell ref="A2:D2"/>
    <mergeCell ref="B5:D5"/>
    <mergeCell ref="B6:D6"/>
    <mergeCell ref="A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32DD-CDF3-49FB-B7DD-D2A8D9620EFC}">
  <sheetPr codeName="Sheet4"/>
  <dimension ref="A1:D51"/>
  <sheetViews>
    <sheetView workbookViewId="0">
      <selection activeCell="F12" sqref="F12"/>
    </sheetView>
  </sheetViews>
  <sheetFormatPr defaultColWidth="9.07421875" defaultRowHeight="14.6" x14ac:dyDescent="0.4"/>
  <cols>
    <col min="1" max="1" width="30.61328125" customWidth="1"/>
    <col min="3" max="3" width="49.3828125" bestFit="1" customWidth="1"/>
    <col min="4" max="4" width="9.07421875" style="16"/>
  </cols>
  <sheetData>
    <row r="1" spans="1:4" x14ac:dyDescent="0.4">
      <c r="A1" s="8" t="s">
        <v>45</v>
      </c>
      <c r="C1" s="8" t="s">
        <v>26</v>
      </c>
      <c r="D1" s="9" t="s">
        <v>46</v>
      </c>
    </row>
    <row r="2" spans="1:4" x14ac:dyDescent="0.4">
      <c r="A2" s="10" t="s">
        <v>47</v>
      </c>
      <c r="C2" s="11"/>
      <c r="D2" s="12"/>
    </row>
    <row r="3" spans="1:4" x14ac:dyDescent="0.4">
      <c r="A3" s="13" t="s">
        <v>48</v>
      </c>
      <c r="C3" s="20" t="s">
        <v>49</v>
      </c>
      <c r="D3" s="21">
        <v>9</v>
      </c>
    </row>
    <row r="4" spans="1:4" x14ac:dyDescent="0.4">
      <c r="A4" s="13" t="s">
        <v>50</v>
      </c>
      <c r="C4" s="20" t="s">
        <v>51</v>
      </c>
      <c r="D4" s="21">
        <v>7</v>
      </c>
    </row>
    <row r="5" spans="1:4" x14ac:dyDescent="0.4">
      <c r="A5" s="13" t="s">
        <v>52</v>
      </c>
      <c r="C5" s="20" t="s">
        <v>53</v>
      </c>
      <c r="D5" s="21">
        <v>5</v>
      </c>
    </row>
    <row r="6" spans="1:4" x14ac:dyDescent="0.4">
      <c r="A6" s="13" t="s">
        <v>54</v>
      </c>
      <c r="C6" s="20" t="s">
        <v>56</v>
      </c>
      <c r="D6" s="21">
        <v>1</v>
      </c>
    </row>
    <row r="7" spans="1:4" x14ac:dyDescent="0.4">
      <c r="A7" s="13" t="s">
        <v>55</v>
      </c>
      <c r="C7" s="20" t="s">
        <v>136</v>
      </c>
      <c r="D7" s="21">
        <v>99</v>
      </c>
    </row>
    <row r="8" spans="1:4" x14ac:dyDescent="0.4">
      <c r="A8" s="13" t="s">
        <v>57</v>
      </c>
      <c r="C8" s="20" t="s">
        <v>135</v>
      </c>
      <c r="D8" s="21">
        <v>17</v>
      </c>
    </row>
    <row r="9" spans="1:4" x14ac:dyDescent="0.4">
      <c r="A9" s="13" t="s">
        <v>59</v>
      </c>
      <c r="C9" s="20" t="s">
        <v>58</v>
      </c>
      <c r="D9" s="21">
        <v>2</v>
      </c>
    </row>
    <row r="10" spans="1:4" x14ac:dyDescent="0.4">
      <c r="A10" s="13" t="s">
        <v>61</v>
      </c>
      <c r="C10" s="20" t="s">
        <v>60</v>
      </c>
      <c r="D10" s="21">
        <v>16</v>
      </c>
    </row>
    <row r="11" spans="1:4" x14ac:dyDescent="0.4">
      <c r="A11" s="13" t="s">
        <v>63</v>
      </c>
      <c r="C11" s="20" t="s">
        <v>62</v>
      </c>
      <c r="D11" s="21">
        <v>15</v>
      </c>
    </row>
    <row r="12" spans="1:4" x14ac:dyDescent="0.4">
      <c r="A12" s="13" t="s">
        <v>65</v>
      </c>
      <c r="C12" s="20" t="s">
        <v>64</v>
      </c>
      <c r="D12" s="21">
        <v>11</v>
      </c>
    </row>
    <row r="13" spans="1:4" x14ac:dyDescent="0.4">
      <c r="A13" s="13" t="s">
        <v>66</v>
      </c>
      <c r="C13" s="15"/>
    </row>
    <row r="14" spans="1:4" x14ac:dyDescent="0.4">
      <c r="A14" s="13" t="s">
        <v>67</v>
      </c>
      <c r="C14" s="15"/>
    </row>
    <row r="15" spans="1:4" x14ac:dyDescent="0.4">
      <c r="A15" s="13" t="s">
        <v>68</v>
      </c>
    </row>
    <row r="16" spans="1:4" x14ac:dyDescent="0.4">
      <c r="A16" s="13" t="s">
        <v>69</v>
      </c>
    </row>
    <row r="17" spans="1:4" x14ac:dyDescent="0.4">
      <c r="A17" s="13" t="s">
        <v>70</v>
      </c>
      <c r="C17" s="8" t="s">
        <v>26</v>
      </c>
      <c r="D17" s="9" t="s">
        <v>46</v>
      </c>
    </row>
    <row r="18" spans="1:4" x14ac:dyDescent="0.4">
      <c r="A18" s="13" t="s">
        <v>71</v>
      </c>
      <c r="C18" s="11"/>
      <c r="D18" s="12"/>
    </row>
    <row r="19" spans="1:4" x14ac:dyDescent="0.4">
      <c r="A19" s="13" t="s">
        <v>73</v>
      </c>
      <c r="C19" s="14" t="s">
        <v>72</v>
      </c>
      <c r="D19" s="12">
        <v>3</v>
      </c>
    </row>
    <row r="20" spans="1:4" x14ac:dyDescent="0.4">
      <c r="A20" s="13" t="s">
        <v>74</v>
      </c>
    </row>
    <row r="21" spans="1:4" x14ac:dyDescent="0.4">
      <c r="A21" s="13" t="s">
        <v>75</v>
      </c>
    </row>
    <row r="22" spans="1:4" x14ac:dyDescent="0.4">
      <c r="A22" s="13" t="s">
        <v>76</v>
      </c>
    </row>
    <row r="23" spans="1:4" x14ac:dyDescent="0.4">
      <c r="A23" s="13" t="s">
        <v>77</v>
      </c>
    </row>
    <row r="24" spans="1:4" x14ac:dyDescent="0.4">
      <c r="A24" s="13" t="s">
        <v>78</v>
      </c>
    </row>
    <row r="25" spans="1:4" x14ac:dyDescent="0.4">
      <c r="A25" s="13" t="s">
        <v>79</v>
      </c>
    </row>
    <row r="26" spans="1:4" x14ac:dyDescent="0.4">
      <c r="A26" s="13" t="s">
        <v>80</v>
      </c>
    </row>
    <row r="27" spans="1:4" x14ac:dyDescent="0.4">
      <c r="A27" s="13" t="s">
        <v>81</v>
      </c>
    </row>
    <row r="28" spans="1:4" x14ac:dyDescent="0.4">
      <c r="A28" s="13" t="s">
        <v>82</v>
      </c>
    </row>
    <row r="29" spans="1:4" x14ac:dyDescent="0.4">
      <c r="A29" s="13" t="s">
        <v>83</v>
      </c>
    </row>
    <row r="30" spans="1:4" x14ac:dyDescent="0.4">
      <c r="A30" s="13" t="s">
        <v>84</v>
      </c>
    </row>
    <row r="31" spans="1:4" x14ac:dyDescent="0.4">
      <c r="A31" s="13" t="s">
        <v>85</v>
      </c>
    </row>
    <row r="32" spans="1:4" x14ac:dyDescent="0.4">
      <c r="A32" s="13" t="s">
        <v>86</v>
      </c>
    </row>
    <row r="33" spans="1:1" x14ac:dyDescent="0.4">
      <c r="A33" s="13" t="s">
        <v>87</v>
      </c>
    </row>
    <row r="34" spans="1:1" x14ac:dyDescent="0.4">
      <c r="A34" s="13" t="s">
        <v>88</v>
      </c>
    </row>
    <row r="35" spans="1:1" x14ac:dyDescent="0.4">
      <c r="A35" s="13" t="s">
        <v>89</v>
      </c>
    </row>
    <row r="36" spans="1:1" x14ac:dyDescent="0.4">
      <c r="A36" s="13" t="s">
        <v>90</v>
      </c>
    </row>
    <row r="37" spans="1:1" x14ac:dyDescent="0.4">
      <c r="A37" s="13" t="s">
        <v>91</v>
      </c>
    </row>
    <row r="38" spans="1:1" x14ac:dyDescent="0.4">
      <c r="A38" s="13" t="s">
        <v>92</v>
      </c>
    </row>
    <row r="39" spans="1:1" x14ac:dyDescent="0.4">
      <c r="A39" s="13" t="s">
        <v>93</v>
      </c>
    </row>
    <row r="40" spans="1:1" x14ac:dyDescent="0.4">
      <c r="A40" s="13" t="s">
        <v>94</v>
      </c>
    </row>
    <row r="41" spans="1:1" x14ac:dyDescent="0.4">
      <c r="A41" s="13" t="s">
        <v>95</v>
      </c>
    </row>
    <row r="42" spans="1:1" x14ac:dyDescent="0.4">
      <c r="A42" s="13" t="s">
        <v>96</v>
      </c>
    </row>
    <row r="43" spans="1:1" x14ac:dyDescent="0.4">
      <c r="A43" s="13" t="s">
        <v>97</v>
      </c>
    </row>
    <row r="44" spans="1:1" x14ac:dyDescent="0.4">
      <c r="A44" s="13" t="s">
        <v>98</v>
      </c>
    </row>
    <row r="45" spans="1:1" x14ac:dyDescent="0.4">
      <c r="A45" s="13" t="s">
        <v>99</v>
      </c>
    </row>
    <row r="46" spans="1:1" x14ac:dyDescent="0.4">
      <c r="A46" s="13" t="s">
        <v>100</v>
      </c>
    </row>
    <row r="47" spans="1:1" x14ac:dyDescent="0.4">
      <c r="A47" s="13" t="s">
        <v>101</v>
      </c>
    </row>
    <row r="48" spans="1:1" x14ac:dyDescent="0.4">
      <c r="A48" s="13" t="s">
        <v>102</v>
      </c>
    </row>
    <row r="49" spans="1:1" x14ac:dyDescent="0.4">
      <c r="A49" s="13" t="s">
        <v>103</v>
      </c>
    </row>
    <row r="50" spans="1:1" x14ac:dyDescent="0.4">
      <c r="A50" s="13" t="s">
        <v>104</v>
      </c>
    </row>
    <row r="51" spans="1:1" x14ac:dyDescent="0.4">
      <c r="A51" s="13" t="s">
        <v>105</v>
      </c>
    </row>
  </sheetData>
  <sheetProtection algorithmName="SHA-512" hashValue="ti7FH4T8lXOVFSexRZdfcWUHSfO31Fl6ZV5ZxF3fS4Xr+3RnnCm+KpQfcAhxO11TdVOIlyQRie3I0NcG6HsEUA==" saltValue="hv1sauyVe/LiG0BDKawuRg==" spinCount="100000" sheet="1" objects="1" scenarios="1" selectLockedCells="1"/>
  <sortState xmlns:xlrd2="http://schemas.microsoft.com/office/spreadsheetml/2017/richdata2" ref="C3:D12">
    <sortCondition ref="C3:C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F7E3-D91E-4539-A9C3-1F4E50EC7214}">
  <sheetPr codeName="Sheet5"/>
  <dimension ref="A1:AB76"/>
  <sheetViews>
    <sheetView workbookViewId="0">
      <selection activeCell="D5" sqref="D5:W5"/>
    </sheetView>
  </sheetViews>
  <sheetFormatPr defaultColWidth="4.61328125" defaultRowHeight="14.6" x14ac:dyDescent="0.4"/>
  <cols>
    <col min="1" max="5" width="4.61328125" style="17"/>
    <col min="6" max="6" width="9" style="17" customWidth="1"/>
    <col min="7" max="16384" width="4.61328125" style="17"/>
  </cols>
  <sheetData>
    <row r="1" spans="1:28" ht="18" customHeight="1" x14ac:dyDescent="0.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6.5" customHeight="1" x14ac:dyDescent="0.4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13.5" customHeight="1" x14ac:dyDescent="0.4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x14ac:dyDescent="0.4">
      <c r="A5" s="98" t="s">
        <v>106</v>
      </c>
      <c r="B5" s="98"/>
      <c r="C5" s="98"/>
      <c r="D5" s="99" t="str">
        <f>IF(TRIM(Weekly!E7)="","",Weekly!E7)</f>
        <v/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98" t="s">
        <v>107</v>
      </c>
      <c r="Y5" s="98"/>
      <c r="Z5" s="102" t="str">
        <f>IF(TRIM(Weekly!E9)="","",Weekly!E9)</f>
        <v/>
      </c>
      <c r="AA5" s="103"/>
      <c r="AB5" s="104"/>
    </row>
    <row r="6" spans="1:28" ht="8.25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x14ac:dyDescent="0.4">
      <c r="A7" s="98" t="s">
        <v>108</v>
      </c>
      <c r="B7" s="98"/>
      <c r="C7" s="98"/>
      <c r="D7" s="105" t="str">
        <f>Weekly!E11 &amp;" , " &amp; Weekly!E13 &amp;", " &amp; LEFT(Weekly!P13, 2) &amp;"  " &amp; Weekly!X13</f>
        <v xml:space="preserve"> , ,   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7"/>
    </row>
    <row r="8" spans="1:28" ht="7.5" customHeight="1" x14ac:dyDescent="0.4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8"/>
      <c r="W8" s="18"/>
      <c r="X8" s="18"/>
      <c r="Y8" s="18"/>
      <c r="Z8" s="18"/>
      <c r="AA8" s="18"/>
      <c r="AB8" s="18"/>
    </row>
    <row r="9" spans="1:28" ht="15" customHeight="1" x14ac:dyDescent="0.4">
      <c r="A9" s="98" t="s">
        <v>109</v>
      </c>
      <c r="B9" s="98"/>
      <c r="C9" s="98"/>
      <c r="D9" s="98"/>
      <c r="E9" s="98"/>
      <c r="F9" s="108" t="str">
        <f>IF(TRIM(Weekly!H15)="","",Weekly!H15)</f>
        <v/>
      </c>
      <c r="G9" s="108"/>
      <c r="H9" s="108"/>
      <c r="I9" s="19"/>
      <c r="J9" s="19"/>
      <c r="K9" s="19"/>
      <c r="L9" s="109" t="s">
        <v>110</v>
      </c>
      <c r="M9" s="109"/>
      <c r="N9" s="109"/>
      <c r="O9" s="109"/>
      <c r="P9" s="109"/>
      <c r="Q9" s="110" t="str">
        <f>IF(TRIM(Weekly!E17)="","",Weekly!E17)</f>
        <v/>
      </c>
      <c r="R9" s="111"/>
      <c r="S9" s="111"/>
      <c r="T9" s="19"/>
      <c r="U9" s="19"/>
      <c r="V9" s="18"/>
      <c r="W9" s="18"/>
      <c r="X9" s="18"/>
      <c r="Y9" s="18"/>
      <c r="Z9" s="18"/>
      <c r="AA9" s="18"/>
      <c r="AB9" s="18"/>
    </row>
    <row r="10" spans="1:28" x14ac:dyDescent="0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4">
      <c r="B11" s="18"/>
      <c r="C11" s="18"/>
      <c r="D11" s="18"/>
      <c r="E11" s="18"/>
      <c r="F11" s="18"/>
      <c r="G11" s="112" t="s">
        <v>111</v>
      </c>
      <c r="H11" s="112"/>
      <c r="I11" s="112"/>
      <c r="J11" s="112"/>
      <c r="K11" s="112"/>
      <c r="L11" s="112" t="s">
        <v>112</v>
      </c>
      <c r="M11" s="112"/>
      <c r="N11" s="112"/>
      <c r="O11" s="112"/>
      <c r="P11" s="112"/>
      <c r="Q11" s="112" t="s">
        <v>113</v>
      </c>
      <c r="R11" s="112"/>
      <c r="S11" s="112"/>
      <c r="T11" s="112"/>
      <c r="U11" s="112"/>
      <c r="V11" s="112" t="s">
        <v>17</v>
      </c>
      <c r="W11" s="112"/>
      <c r="X11" s="112"/>
      <c r="Y11" s="112"/>
      <c r="Z11" s="112"/>
      <c r="AA11" s="18"/>
      <c r="AB11" s="18"/>
    </row>
    <row r="12" spans="1:28" x14ac:dyDescent="0.4">
      <c r="A12" s="98" t="s">
        <v>114</v>
      </c>
      <c r="B12" s="98"/>
      <c r="C12" s="98"/>
      <c r="D12" s="98"/>
      <c r="E12" s="98"/>
      <c r="F12" s="98"/>
      <c r="G12" s="113">
        <f>Weekly!E22</f>
        <v>0</v>
      </c>
      <c r="H12" s="114"/>
      <c r="I12" s="114"/>
      <c r="J12" s="114"/>
      <c r="K12" s="114"/>
      <c r="L12" s="113">
        <f>Weekly!K22</f>
        <v>0</v>
      </c>
      <c r="M12" s="114"/>
      <c r="N12" s="114"/>
      <c r="O12" s="114"/>
      <c r="P12" s="114"/>
      <c r="Q12" s="113">
        <f>Weekly!Q22</f>
        <v>0</v>
      </c>
      <c r="R12" s="114"/>
      <c r="S12" s="114"/>
      <c r="T12" s="114"/>
      <c r="U12" s="114"/>
      <c r="V12" s="113">
        <f>Weekly!W22</f>
        <v>0</v>
      </c>
      <c r="W12" s="114"/>
      <c r="X12" s="114"/>
      <c r="Y12" s="114"/>
      <c r="Z12" s="114"/>
      <c r="AA12" s="18"/>
      <c r="AB12" s="18"/>
    </row>
    <row r="13" spans="1:28" x14ac:dyDescent="0.4">
      <c r="A13" s="98" t="s">
        <v>115</v>
      </c>
      <c r="B13" s="98"/>
      <c r="C13" s="98"/>
      <c r="D13" s="98"/>
      <c r="E13" s="98"/>
      <c r="F13" s="98"/>
      <c r="G13" s="113">
        <f>Weekly!E24</f>
        <v>0</v>
      </c>
      <c r="H13" s="114"/>
      <c r="I13" s="114"/>
      <c r="J13" s="114"/>
      <c r="K13" s="114"/>
      <c r="L13" s="113">
        <f>Weekly!K24</f>
        <v>0</v>
      </c>
      <c r="M13" s="114"/>
      <c r="N13" s="114"/>
      <c r="O13" s="114"/>
      <c r="P13" s="114"/>
      <c r="Q13" s="113">
        <f>Weekly!Q24</f>
        <v>0</v>
      </c>
      <c r="R13" s="114"/>
      <c r="S13" s="114"/>
      <c r="T13" s="114"/>
      <c r="U13" s="114"/>
      <c r="V13" s="113">
        <f>Weekly!W24</f>
        <v>0</v>
      </c>
      <c r="W13" s="114"/>
      <c r="X13" s="114"/>
      <c r="Y13" s="114"/>
      <c r="Z13" s="114"/>
      <c r="AA13" s="18"/>
      <c r="AB13" s="18"/>
    </row>
    <row r="14" spans="1:28" x14ac:dyDescent="0.4">
      <c r="A14" s="98" t="s">
        <v>116</v>
      </c>
      <c r="B14" s="98"/>
      <c r="C14" s="98"/>
      <c r="D14" s="98"/>
      <c r="E14" s="98"/>
      <c r="F14" s="98"/>
      <c r="G14" s="113">
        <f>Weekly!E26</f>
        <v>0</v>
      </c>
      <c r="H14" s="114"/>
      <c r="I14" s="114"/>
      <c r="J14" s="114"/>
      <c r="K14" s="114"/>
      <c r="L14" s="113">
        <f>Weekly!K26</f>
        <v>0</v>
      </c>
      <c r="M14" s="114"/>
      <c r="N14" s="114"/>
      <c r="O14" s="114"/>
      <c r="P14" s="114"/>
      <c r="Q14" s="113">
        <f>Weekly!Q26</f>
        <v>0</v>
      </c>
      <c r="R14" s="114"/>
      <c r="S14" s="114"/>
      <c r="T14" s="114"/>
      <c r="U14" s="114"/>
      <c r="V14" s="113">
        <f>Weekly!W26</f>
        <v>0</v>
      </c>
      <c r="W14" s="114"/>
      <c r="X14" s="114"/>
      <c r="Y14" s="114"/>
      <c r="Z14" s="114"/>
      <c r="AA14" s="18"/>
      <c r="AB14" s="18"/>
    </row>
    <row r="15" spans="1:28" x14ac:dyDescent="0.4">
      <c r="A15" s="98" t="s">
        <v>117</v>
      </c>
      <c r="B15" s="98"/>
      <c r="C15" s="98"/>
      <c r="D15" s="98"/>
      <c r="E15" s="98"/>
      <c r="F15" s="98"/>
      <c r="G15" s="113">
        <f>Weekly!E28</f>
        <v>0</v>
      </c>
      <c r="H15" s="114"/>
      <c r="I15" s="114"/>
      <c r="J15" s="114"/>
      <c r="K15" s="114"/>
      <c r="L15" s="113">
        <f>Weekly!K28</f>
        <v>0</v>
      </c>
      <c r="M15" s="114"/>
      <c r="N15" s="114"/>
      <c r="O15" s="114"/>
      <c r="P15" s="114"/>
      <c r="Q15" s="113">
        <f>Weekly!Q28</f>
        <v>0</v>
      </c>
      <c r="R15" s="114"/>
      <c r="S15" s="114"/>
      <c r="T15" s="114"/>
      <c r="U15" s="114"/>
      <c r="V15" s="113">
        <f>Weekly!W28</f>
        <v>0</v>
      </c>
      <c r="W15" s="114"/>
      <c r="X15" s="114"/>
      <c r="Y15" s="114"/>
      <c r="Z15" s="114"/>
      <c r="AA15" s="18"/>
      <c r="AB15" s="18"/>
    </row>
    <row r="16" spans="1:28" x14ac:dyDescent="0.4">
      <c r="A16" s="98" t="s">
        <v>118</v>
      </c>
      <c r="B16" s="98"/>
      <c r="C16" s="98"/>
      <c r="D16" s="98"/>
      <c r="E16" s="98"/>
      <c r="F16" s="98"/>
      <c r="G16" s="113">
        <f>Weekly!E30</f>
        <v>0</v>
      </c>
      <c r="H16" s="114"/>
      <c r="I16" s="114"/>
      <c r="J16" s="114"/>
      <c r="K16" s="114"/>
      <c r="L16" s="113">
        <f>Weekly!K30</f>
        <v>0</v>
      </c>
      <c r="M16" s="114"/>
      <c r="N16" s="114"/>
      <c r="O16" s="114"/>
      <c r="P16" s="114"/>
      <c r="Q16" s="113">
        <f>Weekly!Q30</f>
        <v>0</v>
      </c>
      <c r="R16" s="114"/>
      <c r="S16" s="114"/>
      <c r="T16" s="114"/>
      <c r="U16" s="114"/>
      <c r="V16" s="113">
        <f>Weekly!W30</f>
        <v>0</v>
      </c>
      <c r="W16" s="114"/>
      <c r="X16" s="114"/>
      <c r="Y16" s="114"/>
      <c r="Z16" s="114"/>
      <c r="AA16" s="18"/>
      <c r="AB16" s="18"/>
    </row>
    <row r="17" spans="1:28" x14ac:dyDescent="0.4">
      <c r="A17" s="98" t="s">
        <v>119</v>
      </c>
      <c r="B17" s="98"/>
      <c r="C17" s="98"/>
      <c r="D17" s="98"/>
      <c r="E17" s="98"/>
      <c r="F17" s="98"/>
      <c r="G17" s="113">
        <f>Weekly!E32</f>
        <v>0</v>
      </c>
      <c r="H17" s="114"/>
      <c r="I17" s="114"/>
      <c r="J17" s="114"/>
      <c r="K17" s="114"/>
      <c r="L17" s="113">
        <f>Weekly!K32</f>
        <v>0</v>
      </c>
      <c r="M17" s="114"/>
      <c r="N17" s="114"/>
      <c r="O17" s="114"/>
      <c r="P17" s="114"/>
      <c r="Q17" s="113">
        <f>Weekly!Q32</f>
        <v>0</v>
      </c>
      <c r="R17" s="114"/>
      <c r="S17" s="114"/>
      <c r="T17" s="114"/>
      <c r="U17" s="114"/>
      <c r="V17" s="113">
        <f>Weekly!W32</f>
        <v>0</v>
      </c>
      <c r="W17" s="114"/>
      <c r="X17" s="114"/>
      <c r="Y17" s="114"/>
      <c r="Z17" s="114"/>
      <c r="AA17" s="18"/>
      <c r="AB17" s="18"/>
    </row>
    <row r="18" spans="1:28" x14ac:dyDescent="0.4">
      <c r="A18" s="98" t="s">
        <v>120</v>
      </c>
      <c r="B18" s="98"/>
      <c r="C18" s="98"/>
      <c r="D18" s="98"/>
      <c r="E18" s="98"/>
      <c r="F18" s="98"/>
      <c r="G18" s="113" t="str">
        <f>Weekly!E34</f>
        <v/>
      </c>
      <c r="H18" s="114"/>
      <c r="I18" s="114"/>
      <c r="J18" s="114"/>
      <c r="K18" s="114"/>
      <c r="L18" s="113" t="str">
        <f>Weekly!K34</f>
        <v/>
      </c>
      <c r="M18" s="114"/>
      <c r="N18" s="114"/>
      <c r="O18" s="114"/>
      <c r="P18" s="114"/>
      <c r="Q18" s="113" t="str">
        <f>Weekly!Q34</f>
        <v/>
      </c>
      <c r="R18" s="114"/>
      <c r="S18" s="114"/>
      <c r="T18" s="114"/>
      <c r="U18" s="114"/>
      <c r="V18" s="113">
        <f>Weekly!W34</f>
        <v>0</v>
      </c>
      <c r="W18" s="114"/>
      <c r="X18" s="114"/>
      <c r="Y18" s="114"/>
      <c r="Z18" s="114"/>
      <c r="AA18" s="18"/>
      <c r="AB18" s="18"/>
    </row>
    <row r="19" spans="1:28" x14ac:dyDescent="0.4">
      <c r="A19" s="98" t="s">
        <v>121</v>
      </c>
      <c r="B19" s="98"/>
      <c r="C19" s="98"/>
      <c r="D19" s="98"/>
      <c r="E19" s="98"/>
      <c r="F19" s="98"/>
      <c r="G19" s="113" t="str">
        <f>Weekly!E36</f>
        <v/>
      </c>
      <c r="H19" s="114"/>
      <c r="I19" s="114"/>
      <c r="J19" s="114"/>
      <c r="K19" s="114"/>
      <c r="L19" s="113" t="str">
        <f>Weekly!K36</f>
        <v/>
      </c>
      <c r="M19" s="114"/>
      <c r="N19" s="114"/>
      <c r="O19" s="114"/>
      <c r="P19" s="114"/>
      <c r="Q19" s="113" t="str">
        <f>Weekly!Q36</f>
        <v/>
      </c>
      <c r="R19" s="114"/>
      <c r="S19" s="114"/>
      <c r="T19" s="114"/>
      <c r="U19" s="114"/>
      <c r="V19" s="113">
        <f>Weekly!W36</f>
        <v>0</v>
      </c>
      <c r="W19" s="114"/>
      <c r="X19" s="114"/>
      <c r="Y19" s="114"/>
      <c r="Z19" s="114"/>
      <c r="AA19" s="18"/>
      <c r="AB19" s="18"/>
    </row>
    <row r="20" spans="1:28" ht="6.75" customHeight="1" x14ac:dyDescent="0.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4">
      <c r="A21" s="98" t="s">
        <v>122</v>
      </c>
      <c r="B21" s="98"/>
      <c r="C21" s="98"/>
      <c r="D21" s="98"/>
      <c r="E21" s="98"/>
      <c r="F21" s="98"/>
      <c r="G21" s="118" t="str">
        <f>IF(Weekly!E38=0,"",Weekly!E38)</f>
        <v/>
      </c>
      <c r="H21" s="119"/>
      <c r="I21" s="119"/>
      <c r="J21" s="119"/>
      <c r="K21" s="120"/>
      <c r="L21" s="124" t="str">
        <f>IF(Weekly!K38=0,"",Weekly!K38)</f>
        <v/>
      </c>
      <c r="M21" s="124"/>
      <c r="N21" s="124"/>
      <c r="O21" s="124"/>
      <c r="P21" s="124"/>
      <c r="Q21" s="124" t="str">
        <f>IF(Weekly!Q38=0,"",Weekly!Q38)</f>
        <v/>
      </c>
      <c r="R21" s="124"/>
      <c r="S21" s="124"/>
      <c r="T21" s="124"/>
      <c r="U21" s="124"/>
      <c r="V21" s="18"/>
      <c r="W21" s="18"/>
      <c r="X21" s="18"/>
      <c r="Y21" s="18"/>
      <c r="Z21" s="18"/>
      <c r="AA21" s="18"/>
      <c r="AB21" s="18"/>
    </row>
    <row r="22" spans="1:28" x14ac:dyDescent="0.4">
      <c r="A22" s="18"/>
      <c r="B22" s="18"/>
      <c r="C22" s="18"/>
      <c r="D22" s="18"/>
      <c r="E22" s="18"/>
      <c r="F22" s="18"/>
      <c r="G22" s="121"/>
      <c r="H22" s="122"/>
      <c r="I22" s="122"/>
      <c r="J22" s="122"/>
      <c r="K22" s="12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8"/>
      <c r="W22" s="18"/>
      <c r="X22" s="18"/>
      <c r="Y22" s="18"/>
      <c r="Z22" s="18"/>
      <c r="AA22" s="18"/>
      <c r="AB22" s="18"/>
    </row>
    <row r="23" spans="1:28" x14ac:dyDescent="0.4">
      <c r="B23" s="18"/>
      <c r="C23" s="18"/>
      <c r="D23" s="18"/>
      <c r="E23" s="18"/>
      <c r="F23" s="18"/>
      <c r="G23" s="124" t="str">
        <f>IF(Weekly!E41=0,"",Weekly!E41)</f>
        <v/>
      </c>
      <c r="H23" s="124"/>
      <c r="I23" s="124"/>
      <c r="J23" s="124"/>
      <c r="K23" s="124"/>
      <c r="L23" s="124" t="str">
        <f>IF(Weekly!K41=0,"",Weekly!K41)</f>
        <v/>
      </c>
      <c r="M23" s="124"/>
      <c r="N23" s="124"/>
      <c r="O23" s="124"/>
      <c r="P23" s="124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4"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7.5" customHeight="1" x14ac:dyDescent="0.4">
      <c r="A25" s="125" t="s">
        <v>123</v>
      </c>
      <c r="B25" s="125"/>
      <c r="C25" s="125"/>
      <c r="D25" s="125"/>
      <c r="E25" s="125"/>
      <c r="F25" s="1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8" ht="22.3" customHeight="1" x14ac:dyDescent="0.4">
      <c r="A26" s="125"/>
      <c r="B26" s="125"/>
      <c r="C26" s="125"/>
      <c r="D26" s="125"/>
      <c r="E26" s="125"/>
      <c r="F26" s="125"/>
      <c r="G26" s="115">
        <f>Weekly!E44</f>
        <v>0</v>
      </c>
      <c r="H26" s="116"/>
      <c r="I26" s="116"/>
      <c r="J26" s="116"/>
      <c r="K26" s="117"/>
      <c r="L26" s="115">
        <f>Weekly!K44</f>
        <v>0</v>
      </c>
      <c r="M26" s="116"/>
      <c r="N26" s="116"/>
      <c r="O26" s="116"/>
      <c r="P26" s="117"/>
      <c r="Q26" s="115">
        <f>Weekly!Q44</f>
        <v>0</v>
      </c>
      <c r="R26" s="116"/>
      <c r="S26" s="116"/>
      <c r="T26" s="116"/>
      <c r="U26" s="117"/>
      <c r="V26" s="115">
        <f>Weekly!W44</f>
        <v>0</v>
      </c>
      <c r="W26" s="116"/>
      <c r="X26" s="116"/>
      <c r="Y26" s="116"/>
      <c r="Z26" s="117"/>
      <c r="AA26" s="18"/>
    </row>
    <row r="27" spans="1:28" ht="15" customHeight="1" x14ac:dyDescent="0.35">
      <c r="A27" s="126" t="s">
        <v>124</v>
      </c>
      <c r="B27" s="126"/>
      <c r="C27" s="126"/>
      <c r="D27" s="126"/>
      <c r="E27" s="126"/>
      <c r="F27" s="127"/>
      <c r="G27" s="115" t="str">
        <f>Weekly!E46</f>
        <v/>
      </c>
      <c r="H27" s="116"/>
      <c r="I27" s="116"/>
      <c r="J27" s="116"/>
      <c r="K27" s="117"/>
      <c r="L27" s="115" t="str">
        <f>Weekly!K46</f>
        <v/>
      </c>
      <c r="M27" s="116"/>
      <c r="N27" s="116"/>
      <c r="O27" s="116"/>
      <c r="P27" s="117"/>
      <c r="Q27" s="115" t="str">
        <f>Weekly!Q46</f>
        <v/>
      </c>
      <c r="R27" s="116"/>
      <c r="S27" s="116"/>
      <c r="T27" s="116"/>
      <c r="U27" s="117"/>
      <c r="V27" s="115">
        <f>Weekly!W46</f>
        <v>0</v>
      </c>
      <c r="W27" s="116"/>
      <c r="X27" s="116"/>
      <c r="Y27" s="116"/>
      <c r="Z27" s="117"/>
      <c r="AA27" s="18"/>
    </row>
    <row r="28" spans="1:28" ht="7.5" customHeight="1" x14ac:dyDescent="0.4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8" ht="15" customHeight="1" x14ac:dyDescent="0.4">
      <c r="A29" s="98" t="s">
        <v>125</v>
      </c>
      <c r="B29" s="98"/>
      <c r="C29" s="98"/>
      <c r="D29" s="98"/>
      <c r="E29" s="98"/>
      <c r="F29" s="98"/>
      <c r="G29" s="128" t="str">
        <f>IF(Weekly!E48=0,"",Weekly!E48)</f>
        <v/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</row>
    <row r="30" spans="1:28" x14ac:dyDescent="0.4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x14ac:dyDescent="0.4">
      <c r="A31" s="98" t="s">
        <v>126</v>
      </c>
      <c r="B31" s="98"/>
      <c r="C31" s="98"/>
      <c r="D31" s="128" t="str">
        <f>IF(TRIM(Weekly!E54)="","",Weekly!E54)</f>
        <v/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98" t="s">
        <v>127</v>
      </c>
      <c r="P31" s="98"/>
      <c r="Q31" s="98"/>
      <c r="R31" s="98"/>
      <c r="S31" s="128" t="str">
        <f>IF(TRIM(Weekly!E58)="","",Weekly!E58)</f>
        <v/>
      </c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1:28" x14ac:dyDescent="0.4">
      <c r="A32" s="98" t="s">
        <v>128</v>
      </c>
      <c r="B32" s="98"/>
      <c r="C32" s="98"/>
      <c r="D32" s="128" t="str">
        <f>IF(TRIM(Weekly!E56)="","",Weekly!E56)</f>
        <v/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98" t="s">
        <v>129</v>
      </c>
      <c r="P32" s="98"/>
      <c r="Q32" s="98"/>
      <c r="R32" s="98"/>
      <c r="S32" s="128" t="str">
        <f>IF(TRIM(Weekly!E60)="","",Weekly!E60)</f>
        <v/>
      </c>
      <c r="T32" s="128"/>
      <c r="U32" s="128"/>
      <c r="V32" s="128"/>
      <c r="W32" s="128"/>
      <c r="X32" s="128"/>
      <c r="Y32" s="128"/>
      <c r="Z32" s="128"/>
      <c r="AA32" s="128"/>
      <c r="AB32" s="128"/>
    </row>
    <row r="33" spans="1:28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x14ac:dyDescent="0.4">
      <c r="A34" s="98" t="s">
        <v>130</v>
      </c>
      <c r="B34" s="98"/>
      <c r="C34" s="98"/>
      <c r="D34" s="98"/>
      <c r="E34" s="128" t="str">
        <f>IF(TRIM(Weekly!E64)="","",Weekly!E64)</f>
        <v/>
      </c>
      <c r="F34" s="128"/>
      <c r="G34" s="128"/>
      <c r="H34" s="128"/>
      <c r="I34" s="128"/>
      <c r="J34" s="128"/>
      <c r="K34" s="128"/>
      <c r="L34" s="128"/>
      <c r="M34" s="128"/>
      <c r="N34" s="98" t="s">
        <v>131</v>
      </c>
      <c r="O34" s="98"/>
      <c r="P34" s="98"/>
      <c r="Q34" s="98"/>
      <c r="R34" s="99" t="str">
        <f>IF(TRIM(Weekly!E66)="","",Weekly!E66)</f>
        <v/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1"/>
    </row>
    <row r="35" spans="1:28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x14ac:dyDescent="0.4">
      <c r="A36" s="98" t="s">
        <v>132</v>
      </c>
      <c r="B36" s="98"/>
      <c r="C36" s="98"/>
      <c r="D36" s="98"/>
      <c r="E36" s="128" t="str">
        <f>IF(TRIM(Weekly!E70)="","",Weekly!E70)</f>
        <v/>
      </c>
      <c r="F36" s="128"/>
      <c r="G36" s="128"/>
      <c r="H36" s="128"/>
      <c r="I36" s="128"/>
      <c r="J36" s="128"/>
      <c r="K36" s="128"/>
      <c r="L36" s="128"/>
      <c r="M36" s="128"/>
      <c r="N36" s="98" t="s">
        <v>133</v>
      </c>
      <c r="O36" s="98"/>
      <c r="P36" s="98"/>
      <c r="Q36" s="98"/>
      <c r="R36" s="99" t="str">
        <f>IF(TRIM(Weekly!E72)="","",Weekly!E72)</f>
        <v/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1"/>
    </row>
    <row r="74" spans="6:11" x14ac:dyDescent="0.4">
      <c r="F74" s="129" t="s">
        <v>134</v>
      </c>
      <c r="G74" s="129"/>
      <c r="H74" s="129"/>
      <c r="I74" s="129"/>
      <c r="J74" s="129"/>
      <c r="K74" s="129"/>
    </row>
    <row r="75" spans="6:11" x14ac:dyDescent="0.4">
      <c r="F75" s="129"/>
      <c r="G75" s="129"/>
      <c r="H75" s="129"/>
      <c r="I75" s="129"/>
      <c r="J75" s="129"/>
      <c r="K75" s="129"/>
    </row>
    <row r="76" spans="6:11" x14ac:dyDescent="0.4">
      <c r="F76" s="129"/>
      <c r="G76" s="129"/>
      <c r="H76" s="129"/>
      <c r="I76" s="129"/>
      <c r="J76" s="129"/>
      <c r="K76" s="129"/>
    </row>
  </sheetData>
  <sheetProtection algorithmName="SHA-512" hashValue="5FDRSnyyF/HyfPKnsVY9ZelTQzz+aK9LywX+pGrLc+6PdYNlwBM9mQqyX0A+M27f0asQX95V6cgQtmpuO7+4yQ==" saltValue="WtIJhrSufOrnm58Y1HvDnQ==" spinCount="100000" sheet="1" objects="1" scenarios="1" selectLockedCells="1"/>
  <mergeCells count="92">
    <mergeCell ref="A36:D36"/>
    <mergeCell ref="E36:M36"/>
    <mergeCell ref="N36:Q36"/>
    <mergeCell ref="R36:AB36"/>
    <mergeCell ref="F74:K76"/>
    <mergeCell ref="A32:C32"/>
    <mergeCell ref="D32:N32"/>
    <mergeCell ref="O32:R32"/>
    <mergeCell ref="S32:AB32"/>
    <mergeCell ref="A34:D34"/>
    <mergeCell ref="E34:M34"/>
    <mergeCell ref="N34:Q34"/>
    <mergeCell ref="R34:AB34"/>
    <mergeCell ref="A29:F29"/>
    <mergeCell ref="G29:AB29"/>
    <mergeCell ref="A31:C31"/>
    <mergeCell ref="D31:N31"/>
    <mergeCell ref="O31:R31"/>
    <mergeCell ref="S31:AB31"/>
    <mergeCell ref="A27:F27"/>
    <mergeCell ref="G27:K27"/>
    <mergeCell ref="L27:P27"/>
    <mergeCell ref="Q27:U27"/>
    <mergeCell ref="V27:Z27"/>
    <mergeCell ref="V26:Z26"/>
    <mergeCell ref="Q26:U26"/>
    <mergeCell ref="A21:F21"/>
    <mergeCell ref="G21:K22"/>
    <mergeCell ref="L21:P22"/>
    <mergeCell ref="Q21:U22"/>
    <mergeCell ref="G23:K24"/>
    <mergeCell ref="L23:P24"/>
    <mergeCell ref="A25:F26"/>
    <mergeCell ref="G26:K26"/>
    <mergeCell ref="L26:P26"/>
    <mergeCell ref="A19:F19"/>
    <mergeCell ref="G19:K19"/>
    <mergeCell ref="L19:P19"/>
    <mergeCell ref="Q19:U19"/>
    <mergeCell ref="V19:Z19"/>
    <mergeCell ref="V17:Z17"/>
    <mergeCell ref="A18:F18"/>
    <mergeCell ref="G18:K18"/>
    <mergeCell ref="L18:P18"/>
    <mergeCell ref="Q18:U18"/>
    <mergeCell ref="V18:Z18"/>
    <mergeCell ref="A17:F17"/>
    <mergeCell ref="G17:K17"/>
    <mergeCell ref="L17:P17"/>
    <mergeCell ref="Q17:U17"/>
    <mergeCell ref="A15:F15"/>
    <mergeCell ref="G15:K15"/>
    <mergeCell ref="L15:P15"/>
    <mergeCell ref="Q15:U15"/>
    <mergeCell ref="V15:Z15"/>
    <mergeCell ref="A16:F16"/>
    <mergeCell ref="G16:K16"/>
    <mergeCell ref="L16:P16"/>
    <mergeCell ref="Q16:U16"/>
    <mergeCell ref="V16:Z16"/>
    <mergeCell ref="A13:F13"/>
    <mergeCell ref="G13:K13"/>
    <mergeCell ref="L13:P13"/>
    <mergeCell ref="Q13:U13"/>
    <mergeCell ref="V13:Z13"/>
    <mergeCell ref="A14:F14"/>
    <mergeCell ref="G14:K14"/>
    <mergeCell ref="L14:P14"/>
    <mergeCell ref="Q14:U14"/>
    <mergeCell ref="V14:Z14"/>
    <mergeCell ref="G11:K11"/>
    <mergeCell ref="L11:P11"/>
    <mergeCell ref="Q11:U11"/>
    <mergeCell ref="V11:Z11"/>
    <mergeCell ref="A12:F12"/>
    <mergeCell ref="G12:K12"/>
    <mergeCell ref="L12:P12"/>
    <mergeCell ref="Q12:U12"/>
    <mergeCell ref="V12:Z12"/>
    <mergeCell ref="A7:C7"/>
    <mergeCell ref="D7:AB7"/>
    <mergeCell ref="A9:E9"/>
    <mergeCell ref="F9:H9"/>
    <mergeCell ref="L9:P9"/>
    <mergeCell ref="Q9:S9"/>
    <mergeCell ref="A1:AB1"/>
    <mergeCell ref="A2:AB2"/>
    <mergeCell ref="A3:AB3"/>
    <mergeCell ref="A5:C5"/>
    <mergeCell ref="D5:W5"/>
    <mergeCell ref="X5:Y5"/>
    <mergeCell ref="Z5:AB5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Weekly</vt:lpstr>
      <vt:lpstr>Attachments</vt:lpstr>
      <vt:lpstr>Ref</vt:lpstr>
      <vt:lpstr>Print</vt:lpstr>
      <vt:lpstr>AgentOfDepository</vt:lpstr>
      <vt:lpstr>USStates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Dunn, Eric@DFPI</dc:creator>
  <cp:lastModifiedBy>Dunn, Eric@DFPI</cp:lastModifiedBy>
  <dcterms:created xsi:type="dcterms:W3CDTF">2023-01-09T19:50:06Z</dcterms:created>
  <dcterms:modified xsi:type="dcterms:W3CDTF">2023-02-03T01:41:26Z</dcterms:modified>
</cp:coreProperties>
</file>