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1355" windowHeight="6855"/>
  </bookViews>
  <sheets>
    <sheet name="Commercial Banks" sheetId="1" r:id="rId1"/>
    <sheet name="Industrial Banks" sheetId="2" r:id="rId2"/>
    <sheet name="Credit Unions" sheetId="5" r:id="rId3"/>
    <sheet name="Foreign Bank - RC" sheetId="6" r:id="rId4"/>
    <sheet name="Trust Companies RC" sheetId="4" r:id="rId5"/>
    <sheet name="Trust Company - RI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b" localSheetId="2">#REF!</definedName>
    <definedName name="\b">#REF!</definedName>
    <definedName name="\c" localSheetId="2">#REF!</definedName>
    <definedName name="\c">#REF!</definedName>
    <definedName name="C_1_010" localSheetId="2">[11]Master!$D$6</definedName>
    <definedName name="C_1_010">[5]Master!$D$6</definedName>
    <definedName name="C_1_025B" localSheetId="2">[13]Master!$D$13</definedName>
    <definedName name="C_1_025B">[7]Master!$D$13</definedName>
    <definedName name="C_3_388" localSheetId="2">[9]Master!$F$31</definedName>
    <definedName name="C_3_388">[1]Master!$F$31</definedName>
    <definedName name="CC_010" localSheetId="2">[11]Master!$C$6</definedName>
    <definedName name="CC_010">[5]Master!$C$6</definedName>
    <definedName name="CC_025B" localSheetId="2">[9]Master!$C$13</definedName>
    <definedName name="CC_025B">[1]Master!$C$13</definedName>
    <definedName name="CC_115">[8]Master!$C$108</definedName>
    <definedName name="CC_131" localSheetId="2">[10]Master!$C$111</definedName>
    <definedName name="CC_131">[2]Master!$C$111</definedName>
    <definedName name="CC_230" localSheetId="2">[9]Master!$C$113</definedName>
    <definedName name="CC_230">[1]Master!$C$113</definedName>
    <definedName name="CC_300" localSheetId="2">[12]Master!$C$26</definedName>
    <definedName name="CC_300">[6]Master!$C$26</definedName>
    <definedName name="CC_310" localSheetId="2">[10]Master!$C$120</definedName>
    <definedName name="CC_310">[2]Master!$C$120</definedName>
    <definedName name="CC_340" localSheetId="2">[10]Master!$C$27</definedName>
    <definedName name="CC_340">[2]Master!$C$27</definedName>
    <definedName name="CC_380" localSheetId="2">[9]Master!$C$28</definedName>
    <definedName name="CC_380">[1]Master!$C$28</definedName>
    <definedName name="CC_550" localSheetId="2">[13]Master!$C$34</definedName>
    <definedName name="CC_550">[7]Master!$C$34</definedName>
    <definedName name="CC_551" localSheetId="2">[13]Master!$C$35</definedName>
    <definedName name="CC_551">[7]Master!$C$35</definedName>
    <definedName name="CC_661A" localSheetId="2">[11]Master!$C$157</definedName>
    <definedName name="CC_661A">[5]Master!$C$157</definedName>
    <definedName name="CC_719" localSheetId="2">[9]Master!$C$57</definedName>
    <definedName name="CC_719">[1]Master!$C$57</definedName>
    <definedName name="CC_798" localSheetId="2">[9]Master!$C$72</definedName>
    <definedName name="CC_798">[1]Master!$C$72</definedName>
    <definedName name="Data" localSheetId="2">'[4]Jun 2000 Data'!#REF!</definedName>
    <definedName name="Data">'[4]Jun 2000 Data'!#REF!</definedName>
    <definedName name="FiduciaryStatement" localSheetId="2">#REF!</definedName>
    <definedName name="FiduciaryStatement">#REF!</definedName>
    <definedName name="HTML1_1" localSheetId="4" hidden="1">"[TRST4Q96.XLS]Abstract!$A$1:$B$43"</definedName>
    <definedName name="HTML1_1" hidden="1">"'[profile.xls]1q97 - Tables'!$A$1:$E$48"</definedName>
    <definedName name="HTML1_10" hidden="1">""</definedName>
    <definedName name="HTML1_11" hidden="1">1</definedName>
    <definedName name="HTML1_12" localSheetId="4" hidden="1">"P:\STATS\trst4q96.htm"</definedName>
    <definedName name="HTML1_12" hidden="1">"P:\STATS\prof197.htm"</definedName>
    <definedName name="HTML1_2" hidden="1">1</definedName>
    <definedName name="HTML1_3" localSheetId="4" hidden="1">"4th Quarter 1996"</definedName>
    <definedName name="HTML1_3" hidden="1">"profile"</definedName>
    <definedName name="HTML1_4" localSheetId="4" hidden="1">"Trust Company Report of Condition"</definedName>
    <definedName name="HTML1_4" hidden="1">"Profile of State Chartered Banks 3/31/97 "</definedName>
    <definedName name="HTML1_5" localSheetId="4" hidden="1">"Abstract of Trust Company Report of Income"</definedName>
    <definedName name="HTML1_5" hidden="1">""</definedName>
    <definedName name="HTML1_6" hidden="1">-4146</definedName>
    <definedName name="HTML1_7" hidden="1">-4146</definedName>
    <definedName name="HTML1_8" localSheetId="4" hidden="1">"3/24/97"</definedName>
    <definedName name="HTML1_8" hidden="1">"5/28/97"</definedName>
    <definedName name="HTML1_9" hidden="1">"Patrick Carroll"</definedName>
    <definedName name="HTML2_1" hidden="1">"[FBIN496.XLS]Abstract!$A$1:$B$38"</definedName>
    <definedName name="HTML2_10" hidden="1">"pcarroll@sbd.ca.gov"</definedName>
    <definedName name="HTML2_11" hidden="1">1</definedName>
    <definedName name="HTML2_12" hidden="1">"P:\STATS\fbin4q96.htm"</definedName>
    <definedName name="HTML2_2" hidden="1">1</definedName>
    <definedName name="HTML2_3" hidden="1">"4th Quarter 1996"</definedName>
    <definedName name="HTML2_4" hidden="1">"Foreign Bank Report of Income"</definedName>
    <definedName name="HTML2_5" hidden="1">"Abstract of foreign bank report of income."</definedName>
    <definedName name="HTML2_6" hidden="1">-4146</definedName>
    <definedName name="HTML2_7" hidden="1">-4146</definedName>
    <definedName name="HTML2_8" hidden="1">"3/24/97"</definedName>
    <definedName name="HTML2_9" hidden="1">"Patrick Carroll"</definedName>
    <definedName name="HTMLCount" hidden="1">1</definedName>
    <definedName name="_xlnm.Print_Area" localSheetId="0">'Commercial Banks'!$A$1:$I$58</definedName>
    <definedName name="_xlnm.Print_Area" localSheetId="2">'Credit Unions'!$A$1:$I$50</definedName>
    <definedName name="_xlnm.Print_Area" localSheetId="3">'Foreign Bank - RC'!$A$1:$I$49</definedName>
    <definedName name="_xlnm.Print_Area" localSheetId="1">'Industrial Banks'!$A$1:$I$58</definedName>
    <definedName name="_xlnm.Print_Area" localSheetId="4">'Trust Companies RC'!$A$1:$I$45</definedName>
    <definedName name="_xlnm.Print_Area" localSheetId="5">'Trust Company - RI'!$A$1:$K$42</definedName>
    <definedName name="_xlnm.Print_Area">#REF!</definedName>
    <definedName name="PRINT_AREA_MI" localSheetId="2">#REF!</definedName>
    <definedName name="PRINT_AREA_MI">#REF!</definedName>
    <definedName name="_xlnm.Print_Titles">#REF!</definedName>
    <definedName name="PRINT_TITLES_MI" localSheetId="2">#REF!</definedName>
    <definedName name="PRINT_TITLES_MI">#REF!</definedName>
    <definedName name="test" hidden="1">"Fiduciary Statement"</definedName>
    <definedName name="test2" hidden="1">"Consolidated statement of fiduciary assets"</definedName>
    <definedName name="test3" hidden="1">"'[FID4Q96.XLS]Fiduciary Statement'!$A$1:$E$34"</definedName>
    <definedName name="test4" hidden="1">"P:\STATS\fid4q96.htm"</definedName>
    <definedName name="test5" hidden="1">"Fiduciary Statement"</definedName>
    <definedName name="test6" hidden="1">"Consolidated statement of fiduciary assets"</definedName>
  </definedNames>
  <calcPr calcId="145621"/>
</workbook>
</file>

<file path=xl/calcChain.xml><?xml version="1.0" encoding="utf-8"?>
<calcChain xmlns="http://schemas.openxmlformats.org/spreadsheetml/2006/main">
  <c r="M7" i="7" l="1"/>
  <c r="K7" i="7"/>
  <c r="K42" i="7"/>
  <c r="K39" i="7"/>
  <c r="K37" i="7"/>
  <c r="K36" i="7"/>
  <c r="K35" i="7"/>
  <c r="K33" i="7"/>
  <c r="K31" i="7"/>
  <c r="K29" i="7"/>
  <c r="K27" i="7"/>
  <c r="K26" i="7"/>
  <c r="K24" i="7"/>
  <c r="K23" i="7"/>
  <c r="K19" i="7"/>
  <c r="K20" i="7"/>
  <c r="K21" i="7"/>
  <c r="K18" i="7"/>
  <c r="K8" i="7"/>
  <c r="K9" i="7"/>
  <c r="K10" i="7"/>
  <c r="K11" i="7"/>
  <c r="K12" i="7"/>
  <c r="K13" i="7"/>
  <c r="K14" i="7"/>
  <c r="K15" i="7"/>
  <c r="I45" i="4"/>
  <c r="H45" i="4"/>
  <c r="F45" i="4"/>
  <c r="E45" i="4"/>
  <c r="E44" i="6"/>
  <c r="F44" i="6"/>
  <c r="H44" i="6"/>
  <c r="I44" i="6"/>
  <c r="E45" i="6"/>
  <c r="F45" i="6"/>
  <c r="H45" i="6"/>
  <c r="I45" i="6"/>
  <c r="E46" i="6"/>
  <c r="F46" i="6"/>
  <c r="H46" i="6"/>
  <c r="I46" i="6"/>
  <c r="E47" i="6"/>
  <c r="F47" i="6"/>
  <c r="H47" i="6"/>
  <c r="I47" i="6"/>
  <c r="F48" i="6"/>
  <c r="I48" i="6"/>
  <c r="E49" i="6"/>
  <c r="F49" i="6"/>
  <c r="H49" i="6"/>
  <c r="I49" i="6"/>
  <c r="E43" i="6"/>
  <c r="F43" i="6"/>
  <c r="H43" i="6"/>
  <c r="I43" i="6"/>
  <c r="E40" i="6"/>
  <c r="F40" i="6"/>
  <c r="H40" i="6"/>
  <c r="I40" i="6"/>
  <c r="I33" i="6"/>
  <c r="H33" i="6"/>
  <c r="F33" i="6"/>
  <c r="E33" i="6"/>
  <c r="I32" i="6"/>
  <c r="H32" i="6"/>
  <c r="F32" i="6"/>
  <c r="E32" i="6"/>
  <c r="I31" i="6"/>
  <c r="H31" i="6"/>
  <c r="F31" i="6"/>
  <c r="E31" i="6"/>
  <c r="E30" i="6"/>
  <c r="I6" i="4"/>
  <c r="H6" i="4"/>
  <c r="F6" i="4"/>
  <c r="E6" i="4"/>
  <c r="H15" i="7"/>
  <c r="F16" i="7"/>
  <c r="K16" i="7"/>
  <c r="F17" i="7"/>
  <c r="K17" i="7"/>
  <c r="F18" i="7"/>
  <c r="J18" i="7"/>
  <c r="F19" i="7"/>
  <c r="J19" i="7"/>
  <c r="F20" i="7"/>
  <c r="J20" i="7"/>
  <c r="F21" i="7"/>
  <c r="J21" i="7"/>
  <c r="F22" i="7"/>
  <c r="K22" i="7"/>
  <c r="F23" i="7"/>
  <c r="J23" i="7"/>
  <c r="F24" i="7"/>
  <c r="J24" i="7"/>
  <c r="F25" i="7"/>
  <c r="K25" i="7"/>
  <c r="F26" i="7"/>
  <c r="J26" i="7"/>
  <c r="F27" i="7"/>
  <c r="J27" i="7"/>
  <c r="F28" i="7"/>
  <c r="K28" i="7"/>
  <c r="F29" i="7"/>
  <c r="J29" i="7"/>
  <c r="F30" i="7"/>
  <c r="K30" i="7"/>
  <c r="F31" i="7"/>
  <c r="J31" i="7"/>
  <c r="F32" i="7"/>
  <c r="K32" i="7"/>
  <c r="F33" i="7"/>
  <c r="J33" i="7"/>
  <c r="F34" i="7"/>
  <c r="K34" i="7"/>
  <c r="F35" i="7"/>
  <c r="J35" i="7"/>
  <c r="F36" i="7"/>
  <c r="J36" i="7"/>
  <c r="F37" i="7"/>
  <c r="J37" i="7"/>
  <c r="F38" i="7"/>
  <c r="K38" i="7"/>
  <c r="F39" i="7"/>
  <c r="J39" i="7"/>
  <c r="F40" i="7"/>
  <c r="K40" i="7"/>
  <c r="F41" i="7"/>
  <c r="K41" i="7"/>
  <c r="F42" i="7"/>
  <c r="J42" i="7"/>
  <c r="F8" i="7"/>
  <c r="F9" i="7"/>
  <c r="J9" i="7"/>
  <c r="F10" i="7"/>
  <c r="J10" i="7"/>
  <c r="F11" i="7"/>
  <c r="J11" i="7"/>
  <c r="F12" i="7"/>
  <c r="J12" i="7"/>
  <c r="F13" i="7"/>
  <c r="J13" i="7"/>
  <c r="F14" i="7"/>
  <c r="J14" i="7"/>
  <c r="F15" i="7"/>
  <c r="J15" i="7"/>
  <c r="F7" i="7"/>
  <c r="I31" i="4"/>
  <c r="H31" i="4"/>
  <c r="I10" i="4"/>
  <c r="H10" i="4"/>
  <c r="I11" i="4"/>
  <c r="H11" i="4"/>
  <c r="H12" i="4"/>
  <c r="I12" i="4"/>
  <c r="H13" i="4"/>
  <c r="I13" i="4"/>
  <c r="H14" i="4"/>
  <c r="I14" i="4"/>
  <c r="I15" i="4"/>
  <c r="I16" i="4"/>
  <c r="H16" i="4"/>
  <c r="I17" i="4"/>
  <c r="H17" i="4"/>
  <c r="I18" i="4"/>
  <c r="H18" i="4"/>
  <c r="I19" i="4"/>
  <c r="H19" i="4"/>
  <c r="I20" i="4"/>
  <c r="H21" i="4"/>
  <c r="I21" i="4"/>
  <c r="H22" i="4"/>
  <c r="I22" i="4"/>
  <c r="I23" i="4"/>
  <c r="I24" i="4"/>
  <c r="H25" i="4"/>
  <c r="I25" i="4"/>
  <c r="I26" i="4"/>
  <c r="I27" i="4"/>
  <c r="H27" i="4"/>
  <c r="I28" i="4"/>
  <c r="H28" i="4"/>
  <c r="I29" i="4"/>
  <c r="I30" i="4"/>
  <c r="I32" i="4"/>
  <c r="I33" i="4"/>
  <c r="I34" i="4"/>
  <c r="I35" i="4"/>
  <c r="I36" i="4"/>
  <c r="H36" i="4"/>
  <c r="I37" i="4"/>
  <c r="H37" i="4"/>
  <c r="I38" i="4"/>
  <c r="H38" i="4"/>
  <c r="I39" i="4"/>
  <c r="H39" i="4"/>
  <c r="I40" i="4"/>
  <c r="H40" i="4"/>
  <c r="I41" i="4"/>
  <c r="H41" i="4"/>
  <c r="I42" i="4"/>
  <c r="H42" i="4"/>
  <c r="I43" i="4"/>
  <c r="H43" i="4"/>
  <c r="I9" i="4"/>
  <c r="H9" i="4"/>
  <c r="I38" i="6"/>
  <c r="H38" i="6"/>
  <c r="I39" i="6"/>
  <c r="H39" i="6"/>
  <c r="I35" i="6"/>
  <c r="H35" i="6"/>
  <c r="I30" i="6"/>
  <c r="H30" i="6"/>
  <c r="I24" i="6"/>
  <c r="H24" i="6"/>
  <c r="I21" i="6"/>
  <c r="H21" i="6"/>
  <c r="I11" i="6"/>
  <c r="H11" i="6"/>
  <c r="I12" i="6"/>
  <c r="H12" i="6"/>
  <c r="I13" i="6"/>
  <c r="H13" i="6"/>
  <c r="I14" i="6"/>
  <c r="H14" i="6"/>
  <c r="I16" i="6"/>
  <c r="H16" i="6"/>
  <c r="I17" i="6"/>
  <c r="H17" i="6"/>
  <c r="I18" i="6"/>
  <c r="H18" i="6"/>
  <c r="I10" i="6"/>
  <c r="H10" i="6"/>
  <c r="E35" i="6"/>
  <c r="F35" i="6"/>
  <c r="F36" i="6"/>
  <c r="F37" i="6"/>
  <c r="E38" i="6"/>
  <c r="F38" i="6"/>
  <c r="E39" i="6"/>
  <c r="F39" i="6"/>
  <c r="F25" i="6"/>
  <c r="F26" i="6"/>
  <c r="F27" i="6"/>
  <c r="F28" i="6"/>
  <c r="F29" i="6"/>
  <c r="F30" i="6"/>
  <c r="E24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E13" i="6"/>
  <c r="E14" i="6"/>
  <c r="E16" i="6"/>
  <c r="E17" i="6"/>
  <c r="E18" i="6"/>
  <c r="E10" i="6"/>
  <c r="F10" i="6"/>
  <c r="E11" i="6"/>
  <c r="E12" i="6"/>
  <c r="G7" i="7"/>
  <c r="H7" i="7"/>
  <c r="H8" i="7"/>
  <c r="G9" i="7"/>
  <c r="H9" i="7"/>
  <c r="G10" i="7"/>
  <c r="H10" i="7"/>
  <c r="G11" i="7"/>
  <c r="H11" i="7"/>
  <c r="G12" i="7"/>
  <c r="H12" i="7"/>
  <c r="H13" i="7"/>
  <c r="G14" i="7"/>
  <c r="H14" i="7"/>
  <c r="G15" i="7"/>
  <c r="G18" i="7"/>
  <c r="H18" i="7"/>
  <c r="G19" i="7"/>
  <c r="H19" i="7"/>
  <c r="H20" i="7"/>
  <c r="G21" i="7"/>
  <c r="H21" i="7"/>
  <c r="H22" i="7"/>
  <c r="G23" i="7"/>
  <c r="H23" i="7"/>
  <c r="G24" i="7"/>
  <c r="H24" i="7"/>
  <c r="H25" i="7"/>
  <c r="G26" i="7"/>
  <c r="H26" i="7"/>
  <c r="G27" i="7"/>
  <c r="H27" i="7"/>
  <c r="G29" i="7"/>
  <c r="H29" i="7"/>
  <c r="G31" i="7"/>
  <c r="H31" i="7"/>
  <c r="G33" i="7"/>
  <c r="H33" i="7"/>
  <c r="H35" i="7"/>
  <c r="H36" i="7"/>
  <c r="H37" i="7"/>
  <c r="G39" i="7"/>
  <c r="H39" i="7"/>
  <c r="H41" i="7"/>
  <c r="G42" i="7"/>
  <c r="H42" i="7"/>
  <c r="E9" i="4"/>
  <c r="F9" i="4"/>
  <c r="E10" i="4"/>
  <c r="F10" i="4"/>
  <c r="E11" i="4"/>
  <c r="F11" i="4"/>
  <c r="E12" i="4"/>
  <c r="F12" i="4"/>
  <c r="E13" i="4"/>
  <c r="F13" i="4"/>
  <c r="E17" i="4"/>
  <c r="F17" i="4"/>
  <c r="E18" i="4"/>
  <c r="F18" i="4"/>
  <c r="E19" i="4"/>
  <c r="F19" i="4"/>
  <c r="F20" i="4"/>
  <c r="E21" i="4"/>
  <c r="F21" i="4"/>
  <c r="E22" i="4"/>
  <c r="F22" i="4"/>
  <c r="E25" i="4"/>
  <c r="F25" i="4"/>
  <c r="F26" i="4"/>
  <c r="E27" i="4"/>
  <c r="F27" i="4"/>
  <c r="E28" i="4"/>
  <c r="F28" i="4"/>
  <c r="F31" i="4"/>
  <c r="F34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F7" i="6"/>
  <c r="J7" i="7"/>
</calcChain>
</file>

<file path=xl/sharedStrings.xml><?xml version="1.0" encoding="utf-8"?>
<sst xmlns="http://schemas.openxmlformats.org/spreadsheetml/2006/main" count="261" uniqueCount="187">
  <si>
    <t>Number of Banks</t>
  </si>
  <si>
    <t>Loans &amp; Leases (Net)*</t>
  </si>
  <si>
    <t>Reserve for loans</t>
  </si>
  <si>
    <t>Total Assets</t>
  </si>
  <si>
    <t>Total Deposits</t>
  </si>
  <si>
    <t>Total Equity Capital</t>
  </si>
  <si>
    <t>Noncurrent Loans &amp; Leases**</t>
  </si>
  <si>
    <t>Total Past Due Loans &amp; Leases***</t>
  </si>
  <si>
    <t>Other Real Estate Owned****</t>
  </si>
  <si>
    <t>Loans &amp; Leases/Deposits</t>
  </si>
  <si>
    <t>Loans &amp; Leases/Assets</t>
  </si>
  <si>
    <t>LLR/Total Loans</t>
  </si>
  <si>
    <t>Equity Capital/Assets</t>
  </si>
  <si>
    <t>Noncurrent Loans &amp; Leases/Total Loans &amp; Leases</t>
  </si>
  <si>
    <t>Total Past Due Loans &amp; Leases/Total Loans &amp; Leases</t>
  </si>
  <si>
    <t>Reserves for Loans/Noncurrent Loans&amp;Leases</t>
  </si>
  <si>
    <t>%</t>
  </si>
  <si>
    <t>$</t>
  </si>
  <si>
    <t>Period Ending</t>
  </si>
  <si>
    <t>Number of Thrift and Loans</t>
  </si>
  <si>
    <t>Noncurrent Loans&amp;Leases/Total Loans&amp;Leases</t>
  </si>
  <si>
    <t>Tot. Past Due Loans&amp;Leases/Total Loans&amp;Leases</t>
  </si>
  <si>
    <t>PROFILE OF INDUSTRIAL BANKS</t>
  </si>
  <si>
    <t>(In Millions of Dollars)</t>
  </si>
  <si>
    <t>PROFILE OF STATE CHARTERED BANKS</t>
  </si>
  <si>
    <t>(in Thousands)</t>
  </si>
  <si>
    <t>ASSETS</t>
  </si>
  <si>
    <t>Cash and due from</t>
  </si>
  <si>
    <t>U.S. Treasury securities</t>
  </si>
  <si>
    <t>Obligations of other U.S. Government agencies and corporations</t>
  </si>
  <si>
    <t>Obligations of States and political subdivisions</t>
  </si>
  <si>
    <t>Other Securities</t>
  </si>
  <si>
    <t>Loans</t>
  </si>
  <si>
    <t>Reserve for possible loan losses</t>
  </si>
  <si>
    <t xml:space="preserve">Loans (net) </t>
  </si>
  <si>
    <t xml:space="preserve">Bank premises, furniture and fixtures and other assets representing bank premises </t>
  </si>
  <si>
    <t xml:space="preserve">        Capital leases included above</t>
  </si>
  <si>
    <t>Real estate owned other than bank premises</t>
  </si>
  <si>
    <t>Investments in subsidiaries not consolidated</t>
  </si>
  <si>
    <t>Other assets (complete schedule on reverse)</t>
  </si>
  <si>
    <t xml:space="preserve">TOTAL ASSETS </t>
  </si>
  <si>
    <t>LIABILITIES</t>
  </si>
  <si>
    <t xml:space="preserve">Liabilities for borrowed money </t>
  </si>
  <si>
    <t xml:space="preserve">Mortgage indebtedness </t>
  </si>
  <si>
    <t>Other liabilities</t>
  </si>
  <si>
    <t xml:space="preserve">TOTAL LIABILITIES </t>
  </si>
  <si>
    <t xml:space="preserve">Capital notes and debentures </t>
  </si>
  <si>
    <t>SHAREHOLDERS EQUITY</t>
  </si>
  <si>
    <t xml:space="preserve">Preferred stock </t>
  </si>
  <si>
    <t xml:space="preserve">Number shares outstanding </t>
  </si>
  <si>
    <t xml:space="preserve">Common stock </t>
  </si>
  <si>
    <t xml:space="preserve">Number shares authorized </t>
  </si>
  <si>
    <t>Number shares outstanding</t>
  </si>
  <si>
    <t>Surplus</t>
  </si>
  <si>
    <t xml:space="preserve">TOTAL CONTRIBUTED CAPITAL </t>
  </si>
  <si>
    <t>Retained earnings and other capital reserves</t>
  </si>
  <si>
    <t xml:space="preserve">TOTAL SHAREHOLDERS EQUITY </t>
  </si>
  <si>
    <t>TOTAL LIABILITIES AND CAPITAL ACCOUNTS</t>
  </si>
  <si>
    <t>MEMORANDA</t>
  </si>
  <si>
    <t>Assets deposited with State Treasurer to qualify for exercise of fiduciary powers (market value)</t>
  </si>
  <si>
    <t>PROFILE OF CREDIT UNIONS</t>
  </si>
  <si>
    <t>Number of Credit Unions</t>
  </si>
  <si>
    <t>Loans to Members</t>
  </si>
  <si>
    <t>Allowance for Loan Losses</t>
  </si>
  <si>
    <t>Members' Shares</t>
  </si>
  <si>
    <t>Total Delinquent Loans**</t>
  </si>
  <si>
    <t>Operating Expenses</t>
  </si>
  <si>
    <t>Total Loans/Total Shares</t>
  </si>
  <si>
    <t>Total Loans/Total Assets</t>
  </si>
  <si>
    <t>Delinquent Loans/Total Loans</t>
  </si>
  <si>
    <t>Net  Charge-Offs/Average Loans</t>
  </si>
  <si>
    <t>** Delinquent Loans are loans past due 60 days or more.</t>
  </si>
  <si>
    <t>FOREIGN BANKS</t>
  </si>
  <si>
    <t>STATEMENT OF CONDITION</t>
  </si>
  <si>
    <t>Number of institutions</t>
  </si>
  <si>
    <t>Assets:</t>
  </si>
  <si>
    <t>Cash &amp; Due From Banks.</t>
  </si>
  <si>
    <t>U.S. Treas Securities</t>
  </si>
  <si>
    <t>U.S. Gov't Obligations</t>
  </si>
  <si>
    <t>Frn Govt Securities.</t>
  </si>
  <si>
    <t>Mortgage-backed - guaranteed by US Govt</t>
  </si>
  <si>
    <t>Mortgage-backed - other</t>
  </si>
  <si>
    <t>Other asset-backed</t>
  </si>
  <si>
    <t>Tot Claims-Nonrelated</t>
  </si>
  <si>
    <t xml:space="preserve">Net D/F Related Banks </t>
  </si>
  <si>
    <t>Total Deposits/Credit Balances</t>
  </si>
  <si>
    <t>FF Purch - with others</t>
  </si>
  <si>
    <t>Securities sold - with others</t>
  </si>
  <si>
    <t>Other Borrowed Money</t>
  </si>
  <si>
    <t>Trading Liabilities</t>
  </si>
  <si>
    <t>Othr Liab-Nonrelated</t>
  </si>
  <si>
    <t>Total Liab-Nonrelated</t>
  </si>
  <si>
    <t>Net D/T - Related Bks</t>
  </si>
  <si>
    <t>Total Liabilities</t>
  </si>
  <si>
    <t>Number of trust companies</t>
  </si>
  <si>
    <t>TRUST COMPANIES</t>
  </si>
  <si>
    <t>REPORT OF CONDITION</t>
  </si>
  <si>
    <t>REPORT OF INCOME</t>
  </si>
  <si>
    <t>Operating income:</t>
  </si>
  <si>
    <t xml:space="preserve">    Income from fiduciary activities </t>
  </si>
  <si>
    <t xml:space="preserve">    Interest on federal funds sold</t>
  </si>
  <si>
    <t xml:space="preserve">    Interest on U.S. Treasury securities</t>
  </si>
  <si>
    <t xml:space="preserve">    Interest on obligations of other U.S. government agencies and corporations</t>
  </si>
  <si>
    <t xml:space="preserve">    Interest on obligations of states and political subdivisions of the U.S</t>
  </si>
  <si>
    <t xml:space="preserve">    Interest on other securities</t>
  </si>
  <si>
    <t xml:space="preserve">    Interest and fees on loans</t>
  </si>
  <si>
    <t xml:space="preserve">    Other income</t>
  </si>
  <si>
    <t>TOTAL OPERATING INCOME</t>
  </si>
  <si>
    <t xml:space="preserve">    Salaries and employee benefits</t>
  </si>
  <si>
    <t xml:space="preserve">    Interest on borrowed money </t>
  </si>
  <si>
    <t xml:space="preserve">    Interest on capital notes</t>
  </si>
  <si>
    <t xml:space="preserve">    Occupancy expense of premises, gross</t>
  </si>
  <si>
    <t xml:space="preserve">    Less rental income</t>
  </si>
  <si>
    <t xml:space="preserve">    Occupancy expense of premises, net</t>
  </si>
  <si>
    <t xml:space="preserve">    Furniture and equipment expense</t>
  </si>
  <si>
    <t xml:space="preserve">    Provision for possible loan losses</t>
  </si>
  <si>
    <t xml:space="preserve">   Other operating expenses</t>
  </si>
  <si>
    <t>TOTAL OPERATING EXPENSES</t>
  </si>
  <si>
    <t xml:space="preserve">Income before income taxes and securities gains or losses </t>
  </si>
  <si>
    <t>Applicable income taxes</t>
  </si>
  <si>
    <t>Income before securities gains or losses</t>
  </si>
  <si>
    <t>Securities gains (losses), gross</t>
  </si>
  <si>
    <t>Securities gains (losses), net</t>
  </si>
  <si>
    <t>Net income before extraordinary items</t>
  </si>
  <si>
    <t>Extraordinary items, Net of tax effect</t>
  </si>
  <si>
    <t>Net Worth</t>
  </si>
  <si>
    <t>Net Worth/Assets</t>
  </si>
  <si>
    <t>Trading assets - Other trading assets</t>
  </si>
  <si>
    <t>Other Real Estate Owned</t>
  </si>
  <si>
    <t>Trading assets - Mortgage-backed securities - Issued by US Govt agencies</t>
  </si>
  <si>
    <t>Trading assets - Mortgage-backed securities - Issued by other</t>
  </si>
  <si>
    <t>Trading assets - Other asset-backed securities</t>
  </si>
  <si>
    <t>Liabilities</t>
  </si>
  <si>
    <t>All Other Securities</t>
  </si>
  <si>
    <t>FF Sold - w/ coml bks in the U.S.</t>
  </si>
  <si>
    <t>FF Sold - w/ nonbank brokers &amp; securities dealers</t>
  </si>
  <si>
    <t>FF Sold - w/ others</t>
  </si>
  <si>
    <t>Securities purchased w/ coml bks in the U.S.</t>
  </si>
  <si>
    <t>Securities purchased w/ nonbank brokers &amp; securities dealers</t>
  </si>
  <si>
    <t>Securities purchased w/others</t>
  </si>
  <si>
    <t>Loans-Net Unearnd Inc</t>
  </si>
  <si>
    <t>Trading assets - US Treas and Agcy Securities</t>
  </si>
  <si>
    <t>Trading assets - Other securities</t>
  </si>
  <si>
    <t>Othr/Claim Nonrelated</t>
  </si>
  <si>
    <t>FF Purch - with coml bks in the U.S.</t>
  </si>
  <si>
    <t>Securities sold - with coml bks in the U.S.</t>
  </si>
  <si>
    <t>Return on Assets (Year to date)</t>
  </si>
  <si>
    <t>Return on Assets (Quarter)</t>
  </si>
  <si>
    <t>Return on Equity (Quarter)</t>
  </si>
  <si>
    <t>Return on Equity (Year to date)</t>
  </si>
  <si>
    <t>Net Interest Margin (Year to date)</t>
  </si>
  <si>
    <t>Net Interest Margin (Quarter)</t>
  </si>
  <si>
    <t>Interest Earned (Quarter)</t>
  </si>
  <si>
    <t>Interest Expense (Quarer)</t>
  </si>
  <si>
    <t>Net Interest Income (Quarter)</t>
  </si>
  <si>
    <t>Interest Earned (YTD)</t>
  </si>
  <si>
    <t>Interest Expense (YTD)</t>
  </si>
  <si>
    <t>Net Interest Income (YTD)</t>
  </si>
  <si>
    <t>Noninterest Income (YTD)</t>
  </si>
  <si>
    <t>Loan Loss Provision (YTD)</t>
  </si>
  <si>
    <t>Noninterest Expense (YTD)</t>
  </si>
  <si>
    <t>Net Income (YTD)</t>
  </si>
  <si>
    <t>Return on Assets (YTD)</t>
  </si>
  <si>
    <t>Return on Equity (YTD)</t>
  </si>
  <si>
    <t>Net Interest Margin (YTD)</t>
  </si>
  <si>
    <t>Noninterest Income (Quarter)</t>
  </si>
  <si>
    <t>Loan Loss Provision (Quarter)</t>
  </si>
  <si>
    <t>Noninterest Expense (Quarter)</t>
  </si>
  <si>
    <t>Net Income (Quarter)</t>
  </si>
  <si>
    <t>(in thousands of dollars)</t>
  </si>
  <si>
    <t>NET INCOME - Year to date</t>
  </si>
  <si>
    <t>YTD Change</t>
  </si>
  <si>
    <t>6/30/13 Q</t>
  </si>
  <si>
    <t>Quarterly Change</t>
  </si>
  <si>
    <t>Provision for Loan Losses (YTD)</t>
  </si>
  <si>
    <t>Other Income (YTD)</t>
  </si>
  <si>
    <t>Operating Expenses (YTD)</t>
  </si>
  <si>
    <t>Interest Expense (Quarter)</t>
  </si>
  <si>
    <t>Provision for Loan Losses (Quarter)</t>
  </si>
  <si>
    <t>Other Income (Quarter)</t>
  </si>
  <si>
    <t>Operating Expenses (Quarter)</t>
  </si>
  <si>
    <t>Return on Average Assets (YTD)</t>
  </si>
  <si>
    <t>Net  Margin/Average Assets (YTD)</t>
  </si>
  <si>
    <t>Change from 9/30/12</t>
  </si>
  <si>
    <t>Change from 6/30/13</t>
  </si>
  <si>
    <t>9/30/13 YTD</t>
  </si>
  <si>
    <t>9/30/13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</si>
</sst>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m/d/yy;@"/>
    <numFmt numFmtId="168" formatCode="mm/dd/yy_)"/>
    <numFmt numFmtId="169" formatCode="#,##0.0_);\(#,##0.0\)"/>
    <numFmt numFmtId="170" formatCode="0.0%"/>
    <numFmt numFmtId="171" formatCode="0.0"/>
    <numFmt numFmtId="172" formatCode="&quot;$&quot;#,##0"/>
    <numFmt numFmtId="173" formatCode="&quot;$&quot;#,##0.0"/>
    <numFmt numFmtId="174" formatCode="#,##0.000000_ ;\-#,##0.000000\ "/>
    <numFmt numFmtId="177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name val="Tms Rmn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Helv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/>
    <xf numFmtId="0" fontId="2" fillId="0" borderId="0" xfId="0" applyFont="1" applyBorder="1"/>
    <xf numFmtId="165" fontId="2" fillId="0" borderId="0" xfId="1" applyNumberFormat="1" applyFont="1"/>
    <xf numFmtId="9" fontId="2" fillId="0" borderId="0" xfId="12" applyFont="1"/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71" fontId="0" fillId="0" borderId="0" xfId="0" applyNumberFormat="1"/>
    <xf numFmtId="164" fontId="0" fillId="0" borderId="0" xfId="0" applyNumberFormat="1"/>
    <xf numFmtId="0" fontId="0" fillId="0" borderId="0" xfId="0" applyFill="1"/>
    <xf numFmtId="171" fontId="1" fillId="0" borderId="0" xfId="12" applyNumberFormat="1"/>
    <xf numFmtId="37" fontId="8" fillId="0" borderId="0" xfId="0" applyNumberFormat="1" applyFont="1" applyProtection="1"/>
    <xf numFmtId="168" fontId="0" fillId="0" borderId="0" xfId="0" applyNumberFormat="1" applyAlignment="1" applyProtection="1">
      <alignment horizontal="right"/>
    </xf>
    <xf numFmtId="174" fontId="0" fillId="0" borderId="0" xfId="0" applyNumberFormat="1"/>
    <xf numFmtId="170" fontId="8" fillId="0" borderId="0" xfId="12" applyNumberFormat="1" applyFont="1"/>
    <xf numFmtId="37" fontId="8" fillId="0" borderId="0" xfId="0" applyNumberFormat="1" applyFont="1"/>
    <xf numFmtId="0" fontId="0" fillId="0" borderId="0" xfId="0" applyAlignment="1"/>
    <xf numFmtId="0" fontId="10" fillId="0" borderId="0" xfId="0" applyFont="1" applyAlignment="1" applyProtection="1">
      <alignment horizontal="left"/>
    </xf>
    <xf numFmtId="169" fontId="8" fillId="0" borderId="0" xfId="0" applyNumberFormat="1" applyFont="1"/>
    <xf numFmtId="3" fontId="9" fillId="0" borderId="0" xfId="0" applyNumberFormat="1" applyFont="1" applyFill="1" applyBorder="1"/>
    <xf numFmtId="3" fontId="11" fillId="0" borderId="0" xfId="0" applyNumberFormat="1" applyFont="1" applyFill="1" applyBorder="1"/>
    <xf numFmtId="3" fontId="8" fillId="0" borderId="0" xfId="0" applyNumberFormat="1" applyFont="1"/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8" fillId="0" borderId="0" xfId="0" applyFont="1" applyFill="1"/>
    <xf numFmtId="174" fontId="8" fillId="0" borderId="0" xfId="0" applyNumberFormat="1" applyFont="1"/>
    <xf numFmtId="169" fontId="8" fillId="0" borderId="0" xfId="0" applyNumberFormat="1" applyFont="1" applyAlignment="1">
      <alignment horizontal="centerContinuous"/>
    </xf>
    <xf numFmtId="169" fontId="2" fillId="0" borderId="0" xfId="0" applyNumberFormat="1" applyFont="1"/>
    <xf numFmtId="0" fontId="2" fillId="0" borderId="0" xfId="0" applyFont="1" applyAlignment="1">
      <alignment horizontal="centerContinuous"/>
    </xf>
    <xf numFmtId="0" fontId="14" fillId="0" borderId="0" xfId="0" applyFont="1"/>
    <xf numFmtId="170" fontId="14" fillId="0" borderId="0" xfId="0" applyNumberFormat="1" applyFont="1"/>
    <xf numFmtId="37" fontId="2" fillId="0" borderId="0" xfId="12" applyNumberFormat="1" applyFont="1" applyBorder="1" applyProtection="1">
      <protection locked="0"/>
    </xf>
    <xf numFmtId="37" fontId="2" fillId="0" borderId="0" xfId="0" applyNumberFormat="1" applyFont="1" applyBorder="1" applyProtection="1">
      <protection locked="0"/>
    </xf>
    <xf numFmtId="37" fontId="2" fillId="0" borderId="0" xfId="0" applyNumberFormat="1" applyFont="1" applyBorder="1" applyProtection="1"/>
    <xf numFmtId="37" fontId="2" fillId="0" borderId="0" xfId="0" applyNumberFormat="1" applyFont="1" applyBorder="1"/>
    <xf numFmtId="37" fontId="14" fillId="0" borderId="0" xfId="0" applyNumberFormat="1" applyFont="1"/>
    <xf numFmtId="0" fontId="8" fillId="0" borderId="0" xfId="0" applyFont="1" applyAlignment="1" applyProtection="1">
      <alignment horizontal="left" wrapText="1"/>
    </xf>
    <xf numFmtId="0" fontId="14" fillId="0" borderId="0" xfId="0" applyFont="1" applyBorder="1"/>
    <xf numFmtId="170" fontId="14" fillId="0" borderId="0" xfId="12" applyNumberFormat="1" applyFont="1" applyProtection="1"/>
    <xf numFmtId="5" fontId="14" fillId="0" borderId="0" xfId="0" applyNumberFormat="1" applyFont="1" applyProtection="1"/>
    <xf numFmtId="37" fontId="14" fillId="0" borderId="0" xfId="0" applyNumberFormat="1" applyFont="1" applyBorder="1" applyProtection="1"/>
    <xf numFmtId="177" fontId="14" fillId="0" borderId="0" xfId="2" applyNumberFormat="1" applyFont="1" applyBorder="1" applyProtection="1"/>
    <xf numFmtId="5" fontId="14" fillId="0" borderId="0" xfId="0" applyNumberFormat="1" applyFont="1" applyBorder="1" applyProtection="1"/>
    <xf numFmtId="37" fontId="14" fillId="0" borderId="0" xfId="0" applyNumberFormat="1" applyFont="1" applyBorder="1" applyProtection="1">
      <protection locked="0"/>
    </xf>
    <xf numFmtId="37" fontId="14" fillId="0" borderId="0" xfId="0" applyNumberFormat="1" applyFont="1" applyBorder="1"/>
    <xf numFmtId="37" fontId="14" fillId="0" borderId="0" xfId="2" applyNumberFormat="1" applyFont="1" applyBorder="1" applyProtection="1"/>
    <xf numFmtId="3" fontId="13" fillId="0" borderId="0" xfId="0" applyNumberFormat="1" applyFont="1"/>
    <xf numFmtId="3" fontId="8" fillId="0" borderId="0" xfId="0" applyNumberFormat="1" applyFont="1" applyBorder="1"/>
    <xf numFmtId="3" fontId="13" fillId="0" borderId="0" xfId="0" applyNumberFormat="1" applyFont="1" applyFill="1" applyBorder="1" applyProtection="1">
      <protection locked="0"/>
    </xf>
    <xf numFmtId="3" fontId="2" fillId="0" borderId="0" xfId="0" applyNumberFormat="1" applyFont="1"/>
    <xf numFmtId="166" fontId="2" fillId="0" borderId="1" xfId="0" quotePrefix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169" fontId="8" fillId="0" borderId="2" xfId="0" applyNumberFormat="1" applyFont="1" applyBorder="1"/>
    <xf numFmtId="166" fontId="2" fillId="0" borderId="3" xfId="0" quotePrefix="1" applyNumberFormat="1" applyFont="1" applyBorder="1" applyAlignment="1">
      <alignment horizontal="center"/>
    </xf>
    <xf numFmtId="169" fontId="2" fillId="0" borderId="2" xfId="0" applyNumberFormat="1" applyFont="1" applyBorder="1"/>
    <xf numFmtId="1" fontId="2" fillId="0" borderId="2" xfId="0" applyNumberFormat="1" applyFont="1" applyBorder="1" applyAlignment="1">
      <alignment horizontal="center"/>
    </xf>
    <xf numFmtId="169" fontId="2" fillId="2" borderId="2" xfId="0" applyNumberFormat="1" applyFont="1" applyFill="1" applyBorder="1" applyProtection="1"/>
    <xf numFmtId="169" fontId="2" fillId="0" borderId="2" xfId="0" applyNumberFormat="1" applyFont="1" applyBorder="1" applyProtection="1"/>
    <xf numFmtId="169" fontId="2" fillId="0" borderId="2" xfId="0" applyNumberFormat="1" applyFont="1" applyFill="1" applyBorder="1"/>
    <xf numFmtId="39" fontId="2" fillId="2" borderId="2" xfId="0" applyNumberFormat="1" applyFont="1" applyFill="1" applyBorder="1" applyProtection="1"/>
    <xf numFmtId="39" fontId="2" fillId="0" borderId="2" xfId="0" applyNumberFormat="1" applyFont="1" applyFill="1" applyBorder="1"/>
    <xf numFmtId="39" fontId="2" fillId="0" borderId="2" xfId="1" applyNumberFormat="1" applyFont="1" applyBorder="1" applyProtection="1">
      <protection hidden="1"/>
    </xf>
    <xf numFmtId="39" fontId="2" fillId="0" borderId="2" xfId="0" applyNumberFormat="1" applyFont="1" applyBorder="1"/>
    <xf numFmtId="0" fontId="8" fillId="0" borderId="4" xfId="0" applyFont="1" applyBorder="1"/>
    <xf numFmtId="169" fontId="2" fillId="0" borderId="5" xfId="0" applyNumberFormat="1" applyFont="1" applyBorder="1"/>
    <xf numFmtId="169" fontId="8" fillId="0" borderId="5" xfId="0" applyNumberFormat="1" applyFont="1" applyBorder="1"/>
    <xf numFmtId="169" fontId="8" fillId="0" borderId="6" xfId="0" applyNumberFormat="1" applyFont="1" applyBorder="1"/>
    <xf numFmtId="169" fontId="8" fillId="0" borderId="5" xfId="0" applyNumberFormat="1" applyFont="1" applyBorder="1" applyAlignment="1"/>
    <xf numFmtId="0" fontId="8" fillId="0" borderId="7" xfId="0" applyFont="1" applyBorder="1"/>
    <xf numFmtId="169" fontId="8" fillId="0" borderId="3" xfId="0" applyNumberFormat="1" applyFont="1" applyBorder="1" applyAlignment="1">
      <alignment horizontal="center"/>
    </xf>
    <xf numFmtId="0" fontId="8" fillId="0" borderId="8" xfId="0" applyFont="1" applyBorder="1"/>
    <xf numFmtId="169" fontId="2" fillId="0" borderId="0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2" xfId="0" applyFont="1" applyBorder="1"/>
    <xf numFmtId="0" fontId="2" fillId="0" borderId="8" xfId="0" applyFont="1" applyBorder="1" applyAlignment="1" applyProtection="1">
      <alignment horizontal="left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70" fontId="8" fillId="0" borderId="0" xfId="12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37" fontId="8" fillId="0" borderId="0" xfId="0" applyNumberFormat="1" applyFont="1" applyBorder="1"/>
    <xf numFmtId="37" fontId="8" fillId="0" borderId="2" xfId="0" applyNumberFormat="1" applyFont="1" applyBorder="1" applyAlignment="1">
      <alignment horizontal="center"/>
    </xf>
    <xf numFmtId="0" fontId="2" fillId="0" borderId="8" xfId="0" applyFont="1" applyBorder="1"/>
    <xf numFmtId="0" fontId="8" fillId="0" borderId="0" xfId="0" applyFont="1" applyBorder="1" applyAlignment="1">
      <alignment horizontal="center"/>
    </xf>
    <xf numFmtId="0" fontId="2" fillId="2" borderId="8" xfId="0" applyFont="1" applyFill="1" applyBorder="1" applyAlignment="1" applyProtection="1">
      <alignment horizontal="left"/>
    </xf>
    <xf numFmtId="169" fontId="2" fillId="2" borderId="0" xfId="0" applyNumberFormat="1" applyFont="1" applyFill="1" applyBorder="1" applyProtection="1"/>
    <xf numFmtId="170" fontId="8" fillId="2" borderId="0" xfId="12" applyNumberFormat="1" applyFont="1" applyFill="1" applyBorder="1" applyAlignment="1">
      <alignment horizontal="center"/>
    </xf>
    <xf numFmtId="169" fontId="8" fillId="2" borderId="0" xfId="0" applyNumberFormat="1" applyFont="1" applyFill="1" applyBorder="1"/>
    <xf numFmtId="169" fontId="8" fillId="2" borderId="2" xfId="0" applyNumberFormat="1" applyFont="1" applyFill="1" applyBorder="1"/>
    <xf numFmtId="0" fontId="2" fillId="2" borderId="8" xfId="0" applyFont="1" applyFill="1" applyBorder="1"/>
    <xf numFmtId="169" fontId="2" fillId="0" borderId="0" xfId="0" applyNumberFormat="1" applyFont="1" applyBorder="1" applyProtection="1"/>
    <xf numFmtId="169" fontId="8" fillId="0" borderId="0" xfId="0" applyNumberFormat="1" applyFont="1" applyBorder="1"/>
    <xf numFmtId="37" fontId="8" fillId="2" borderId="2" xfId="0" applyNumberFormat="1" applyFont="1" applyFill="1" applyBorder="1"/>
    <xf numFmtId="169" fontId="2" fillId="0" borderId="0" xfId="0" applyNumberFormat="1" applyFont="1" applyFill="1" applyBorder="1"/>
    <xf numFmtId="39" fontId="2" fillId="2" borderId="0" xfId="0" applyNumberFormat="1" applyFont="1" applyFill="1" applyBorder="1" applyProtection="1"/>
    <xf numFmtId="39" fontId="2" fillId="0" borderId="0" xfId="0" applyNumberFormat="1" applyFont="1" applyFill="1" applyBorder="1"/>
    <xf numFmtId="39" fontId="2" fillId="0" borderId="0" xfId="1" applyNumberFormat="1" applyFont="1" applyBorder="1" applyProtection="1">
      <protection hidden="1"/>
    </xf>
    <xf numFmtId="39" fontId="2" fillId="0" borderId="0" xfId="0" applyNumberFormat="1" applyFont="1" applyBorder="1"/>
    <xf numFmtId="39" fontId="8" fillId="0" borderId="2" xfId="0" applyNumberFormat="1" applyFont="1" applyBorder="1"/>
    <xf numFmtId="0" fontId="3" fillId="0" borderId="8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39" fontId="2" fillId="0" borderId="1" xfId="0" applyNumberFormat="1" applyFont="1" applyBorder="1"/>
    <xf numFmtId="39" fontId="2" fillId="0" borderId="3" xfId="0" applyNumberFormat="1" applyFont="1" applyBorder="1"/>
    <xf numFmtId="170" fontId="8" fillId="0" borderId="1" xfId="12" applyNumberFormat="1" applyFont="1" applyBorder="1" applyAlignment="1">
      <alignment horizontal="center"/>
    </xf>
    <xf numFmtId="169" fontId="8" fillId="0" borderId="1" xfId="0" applyNumberFormat="1" applyFont="1" applyBorder="1"/>
    <xf numFmtId="39" fontId="8" fillId="0" borderId="3" xfId="0" applyNumberFormat="1" applyFont="1" applyBorder="1"/>
    <xf numFmtId="0" fontId="8" fillId="0" borderId="7" xfId="0" applyFont="1" applyBorder="1" applyAlignment="1">
      <alignment horizontal="center"/>
    </xf>
    <xf numFmtId="170" fontId="8" fillId="0" borderId="8" xfId="12" applyNumberFormat="1" applyFont="1" applyBorder="1" applyAlignment="1">
      <alignment horizontal="center"/>
    </xf>
    <xf numFmtId="170" fontId="8" fillId="2" borderId="8" xfId="12" applyNumberFormat="1" applyFont="1" applyFill="1" applyBorder="1" applyAlignment="1">
      <alignment horizontal="center"/>
    </xf>
    <xf numFmtId="170" fontId="8" fillId="0" borderId="7" xfId="12" applyNumberFormat="1" applyFont="1" applyBorder="1" applyAlignment="1">
      <alignment horizontal="center"/>
    </xf>
    <xf numFmtId="9" fontId="8" fillId="0" borderId="0" xfId="12" applyFont="1"/>
    <xf numFmtId="0" fontId="2" fillId="0" borderId="4" xfId="0" applyFont="1" applyBorder="1"/>
    <xf numFmtId="166" fontId="2" fillId="0" borderId="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1" xfId="0" applyFont="1" applyBorder="1"/>
    <xf numFmtId="0" fontId="14" fillId="0" borderId="3" xfId="0" applyFont="1" applyBorder="1" applyAlignment="1">
      <alignment horizontal="center"/>
    </xf>
    <xf numFmtId="166" fontId="2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9" fontId="2" fillId="0" borderId="8" xfId="1" applyNumberFormat="1" applyFont="1" applyBorder="1"/>
    <xf numFmtId="169" fontId="2" fillId="0" borderId="0" xfId="1" applyNumberFormat="1" applyFont="1" applyBorder="1"/>
    <xf numFmtId="169" fontId="2" fillId="0" borderId="2" xfId="1" applyNumberFormat="1" applyFont="1" applyBorder="1"/>
    <xf numFmtId="173" fontId="2" fillId="0" borderId="8" xfId="1" applyNumberFormat="1" applyFont="1" applyBorder="1"/>
    <xf numFmtId="173" fontId="2" fillId="0" borderId="0" xfId="1" applyNumberFormat="1" applyFont="1" applyBorder="1"/>
    <xf numFmtId="173" fontId="2" fillId="0" borderId="2" xfId="1" applyNumberFormat="1" applyFont="1" applyBorder="1"/>
    <xf numFmtId="171" fontId="0" fillId="0" borderId="8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0" borderId="2" xfId="0" applyBorder="1"/>
    <xf numFmtId="170" fontId="2" fillId="0" borderId="8" xfId="12" applyNumberFormat="1" applyFont="1" applyBorder="1"/>
    <xf numFmtId="166" fontId="2" fillId="0" borderId="2" xfId="0" applyNumberFormat="1" applyFont="1" applyBorder="1"/>
    <xf numFmtId="0" fontId="2" fillId="0" borderId="8" xfId="0" quotePrefix="1" applyFont="1" applyBorder="1" applyAlignment="1" applyProtection="1">
      <alignment horizontal="left"/>
    </xf>
    <xf numFmtId="0" fontId="2" fillId="0" borderId="2" xfId="0" applyFont="1" applyBorder="1"/>
    <xf numFmtId="173" fontId="2" fillId="2" borderId="0" xfId="1" applyNumberFormat="1" applyFont="1" applyFill="1" applyBorder="1"/>
    <xf numFmtId="173" fontId="2" fillId="2" borderId="2" xfId="1" applyNumberFormat="1" applyFont="1" applyFill="1" applyBorder="1"/>
    <xf numFmtId="169" fontId="2" fillId="2" borderId="0" xfId="1" applyNumberFormat="1" applyFont="1" applyFill="1" applyBorder="1"/>
    <xf numFmtId="169" fontId="2" fillId="2" borderId="2" xfId="1" applyNumberFormat="1" applyFont="1" applyFill="1" applyBorder="1"/>
    <xf numFmtId="0" fontId="2" fillId="0" borderId="8" xfId="0" quotePrefix="1" applyFont="1" applyBorder="1" applyAlignment="1">
      <alignment horizontal="left"/>
    </xf>
    <xf numFmtId="0" fontId="2" fillId="2" borderId="8" xfId="0" quotePrefix="1" applyFont="1" applyFill="1" applyBorder="1" applyAlignment="1">
      <alignment horizontal="left"/>
    </xf>
    <xf numFmtId="0" fontId="2" fillId="2" borderId="8" xfId="0" quotePrefix="1" applyFont="1" applyFill="1" applyBorder="1" applyAlignment="1" applyProtection="1">
      <alignment horizontal="left"/>
    </xf>
    <xf numFmtId="0" fontId="0" fillId="0" borderId="8" xfId="0" applyBorder="1"/>
    <xf numFmtId="173" fontId="2" fillId="0" borderId="2" xfId="1" applyNumberFormat="1" applyFont="1" applyFill="1" applyBorder="1"/>
    <xf numFmtId="2" fontId="2" fillId="0" borderId="0" xfId="12" applyNumberFormat="1" applyFont="1" applyBorder="1"/>
    <xf numFmtId="2" fontId="2" fillId="0" borderId="2" xfId="12" applyNumberFormat="1" applyFont="1" applyFill="1" applyBorder="1"/>
    <xf numFmtId="4" fontId="2" fillId="0" borderId="3" xfId="1" applyNumberFormat="1" applyFont="1" applyFill="1" applyBorder="1"/>
    <xf numFmtId="166" fontId="2" fillId="0" borderId="1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8" xfId="0" quotePrefix="1" applyFont="1" applyFill="1" applyBorder="1" applyAlignment="1">
      <alignment horizontal="left"/>
    </xf>
    <xf numFmtId="169" fontId="2" fillId="0" borderId="0" xfId="1" applyNumberFormat="1" applyFont="1" applyFill="1" applyBorder="1"/>
    <xf numFmtId="169" fontId="2" fillId="0" borderId="2" xfId="1" applyNumberFormat="1" applyFont="1" applyFill="1" applyBorder="1"/>
    <xf numFmtId="170" fontId="8" fillId="0" borderId="8" xfId="12" applyNumberFormat="1" applyFont="1" applyFill="1" applyBorder="1" applyAlignment="1">
      <alignment horizontal="center"/>
    </xf>
    <xf numFmtId="169" fontId="8" fillId="0" borderId="0" xfId="0" applyNumberFormat="1" applyFont="1" applyFill="1" applyBorder="1"/>
    <xf numFmtId="170" fontId="8" fillId="0" borderId="0" xfId="12" applyNumberFormat="1" applyFont="1" applyFill="1" applyBorder="1" applyAlignment="1">
      <alignment horizontal="center"/>
    </xf>
    <xf numFmtId="169" fontId="8" fillId="0" borderId="2" xfId="0" applyNumberFormat="1" applyFont="1" applyFill="1" applyBorder="1"/>
    <xf numFmtId="0" fontId="2" fillId="0" borderId="8" xfId="0" quotePrefix="1" applyFont="1" applyFill="1" applyBorder="1" applyAlignment="1" applyProtection="1">
      <alignment horizontal="left"/>
    </xf>
    <xf numFmtId="2" fontId="8" fillId="2" borderId="0" xfId="1" applyNumberFormat="1" applyFont="1" applyFill="1" applyBorder="1"/>
    <xf numFmtId="2" fontId="8" fillId="2" borderId="2" xfId="1" applyNumberFormat="1" applyFont="1" applyFill="1" applyBorder="1"/>
    <xf numFmtId="170" fontId="2" fillId="2" borderId="8" xfId="12" applyNumberFormat="1" applyFont="1" applyFill="1" applyBorder="1"/>
    <xf numFmtId="0" fontId="0" fillId="2" borderId="0" xfId="0" applyFill="1" applyBorder="1"/>
    <xf numFmtId="4" fontId="2" fillId="2" borderId="0" xfId="1" applyNumberFormat="1" applyFont="1" applyFill="1" applyBorder="1"/>
    <xf numFmtId="4" fontId="2" fillId="2" borderId="2" xfId="1" applyNumberFormat="1" applyFont="1" applyFill="1" applyBorder="1"/>
    <xf numFmtId="0" fontId="2" fillId="0" borderId="1" xfId="0" quotePrefix="1" applyFont="1" applyFill="1" applyBorder="1" applyAlignment="1">
      <alignment horizontal="left"/>
    </xf>
    <xf numFmtId="4" fontId="2" fillId="0" borderId="1" xfId="1" applyNumberFormat="1" applyFont="1" applyFill="1" applyBorder="1"/>
    <xf numFmtId="170" fontId="2" fillId="0" borderId="1" xfId="12" applyNumberFormat="1" applyFont="1" applyFill="1" applyBorder="1"/>
    <xf numFmtId="169" fontId="2" fillId="0" borderId="1" xfId="1" applyNumberFormat="1" applyFont="1" applyFill="1" applyBorder="1"/>
    <xf numFmtId="0" fontId="0" fillId="0" borderId="1" xfId="0" applyFill="1" applyBorder="1"/>
    <xf numFmtId="170" fontId="8" fillId="0" borderId="1" xfId="12" applyNumberFormat="1" applyFont="1" applyFill="1" applyBorder="1" applyAlignment="1">
      <alignment horizontal="center"/>
    </xf>
    <xf numFmtId="169" fontId="8" fillId="0" borderId="3" xfId="0" applyNumberFormat="1" applyFont="1" applyFill="1" applyBorder="1"/>
    <xf numFmtId="0" fontId="14" fillId="0" borderId="8" xfId="0" applyFont="1" applyBorder="1" applyAlignment="1"/>
    <xf numFmtId="0" fontId="14" fillId="0" borderId="2" xfId="0" applyFont="1" applyBorder="1"/>
    <xf numFmtId="0" fontId="15" fillId="0" borderId="8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left"/>
    </xf>
    <xf numFmtId="37" fontId="14" fillId="0" borderId="2" xfId="0" applyNumberFormat="1" applyFont="1" applyBorder="1" applyProtection="1"/>
    <xf numFmtId="0" fontId="14" fillId="0" borderId="8" xfId="0" quotePrefix="1" applyFont="1" applyBorder="1" applyAlignment="1" applyProtection="1">
      <alignment horizontal="left"/>
    </xf>
    <xf numFmtId="5" fontId="14" fillId="0" borderId="2" xfId="0" applyNumberFormat="1" applyFont="1" applyBorder="1" applyProtection="1"/>
    <xf numFmtId="177" fontId="14" fillId="0" borderId="2" xfId="2" applyNumberFormat="1" applyFont="1" applyBorder="1" applyProtection="1"/>
    <xf numFmtId="0" fontId="14" fillId="0" borderId="7" xfId="0" applyFont="1" applyBorder="1" applyAlignment="1"/>
    <xf numFmtId="170" fontId="14" fillId="0" borderId="8" xfId="12" applyNumberFormat="1" applyFont="1" applyBorder="1" applyProtection="1"/>
    <xf numFmtId="0" fontId="14" fillId="0" borderId="8" xfId="0" applyFont="1" applyBorder="1"/>
    <xf numFmtId="170" fontId="14" fillId="0" borderId="0" xfId="12" applyNumberFormat="1" applyFont="1" applyBorder="1" applyProtection="1"/>
    <xf numFmtId="37" fontId="14" fillId="0" borderId="2" xfId="0" applyNumberFormat="1" applyFont="1" applyBorder="1"/>
    <xf numFmtId="37" fontId="14" fillId="0" borderId="8" xfId="0" applyNumberFormat="1" applyFont="1" applyBorder="1" applyProtection="1"/>
    <xf numFmtId="170" fontId="14" fillId="0" borderId="1" xfId="12" applyNumberFormat="1" applyFont="1" applyBorder="1" applyProtection="1"/>
    <xf numFmtId="37" fontId="14" fillId="0" borderId="3" xfId="0" applyNumberFormat="1" applyFont="1" applyBorder="1"/>
    <xf numFmtId="0" fontId="14" fillId="0" borderId="4" xfId="0" applyFont="1" applyBorder="1" applyAlignment="1"/>
    <xf numFmtId="14" fontId="14" fillId="0" borderId="5" xfId="0" applyNumberFormat="1" applyFont="1" applyBorder="1"/>
    <xf numFmtId="14" fontId="14" fillId="0" borderId="6" xfId="0" applyNumberFormat="1" applyFont="1" applyBorder="1"/>
    <xf numFmtId="0" fontId="12" fillId="0" borderId="4" xfId="0" quotePrefix="1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"/>
    </xf>
    <xf numFmtId="166" fontId="2" fillId="0" borderId="2" xfId="0" applyNumberFormat="1" applyFont="1" applyBorder="1" applyAlignment="1" applyProtection="1">
      <alignment horizontal="center"/>
    </xf>
    <xf numFmtId="37" fontId="14" fillId="0" borderId="2" xfId="0" applyNumberFormat="1" applyFont="1" applyBorder="1" applyProtection="1">
      <protection locked="0"/>
    </xf>
    <xf numFmtId="0" fontId="7" fillId="0" borderId="7" xfId="0" quotePrefix="1" applyFont="1" applyBorder="1" applyAlignment="1" applyProtection="1">
      <alignment horizontal="left"/>
    </xf>
    <xf numFmtId="37" fontId="14" fillId="0" borderId="1" xfId="0" applyNumberFormat="1" applyFont="1" applyBorder="1" applyProtection="1"/>
    <xf numFmtId="0" fontId="2" fillId="0" borderId="5" xfId="0" applyFont="1" applyBorder="1" applyAlignment="1" applyProtection="1">
      <alignment horizontal="centerContinuous"/>
    </xf>
    <xf numFmtId="3" fontId="12" fillId="0" borderId="5" xfId="0" applyNumberFormat="1" applyFont="1" applyBorder="1" applyAlignment="1" applyProtection="1">
      <alignment horizontal="centerContinuous"/>
    </xf>
    <xf numFmtId="0" fontId="8" fillId="0" borderId="5" xfId="0" applyFont="1" applyBorder="1"/>
    <xf numFmtId="3" fontId="12" fillId="0" borderId="6" xfId="0" applyNumberFormat="1" applyFont="1" applyBorder="1" applyAlignment="1" applyProtection="1">
      <alignment horizontal="centerContinuous"/>
    </xf>
    <xf numFmtId="3" fontId="2" fillId="0" borderId="0" xfId="0" applyNumberFormat="1" applyFont="1" applyBorder="1" applyAlignment="1" applyProtection="1">
      <alignment horizontal="center"/>
    </xf>
    <xf numFmtId="170" fontId="8" fillId="0" borderId="0" xfId="12" applyNumberFormat="1" applyFont="1" applyBorder="1"/>
    <xf numFmtId="37" fontId="8" fillId="0" borderId="2" xfId="0" applyNumberFormat="1" applyFont="1" applyBorder="1"/>
    <xf numFmtId="37" fontId="2" fillId="0" borderId="1" xfId="12" applyNumberFormat="1" applyFont="1" applyBorder="1" applyProtection="1">
      <protection locked="0"/>
    </xf>
    <xf numFmtId="170" fontId="8" fillId="0" borderId="1" xfId="12" applyNumberFormat="1" applyFont="1" applyBorder="1"/>
    <xf numFmtId="166" fontId="2" fillId="0" borderId="1" xfId="0" applyNumberFormat="1" applyFont="1" applyBorder="1" applyAlignment="1" applyProtection="1">
      <alignment horizontal="center"/>
    </xf>
    <xf numFmtId="166" fontId="2" fillId="0" borderId="3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  <xf numFmtId="37" fontId="14" fillId="0" borderId="3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"/>
    </xf>
    <xf numFmtId="170" fontId="2" fillId="0" borderId="8" xfId="12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2" fillId="0" borderId="8" xfId="0" applyNumberFormat="1" applyFont="1" applyBorder="1" applyProtection="1"/>
    <xf numFmtId="3" fontId="2" fillId="0" borderId="8" xfId="0" applyNumberFormat="1" applyFont="1" applyBorder="1"/>
    <xf numFmtId="170" fontId="2" fillId="0" borderId="7" xfId="12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center"/>
    </xf>
    <xf numFmtId="172" fontId="13" fillId="0" borderId="0" xfId="0" applyNumberFormat="1" applyFont="1" applyBorder="1"/>
    <xf numFmtId="172" fontId="15" fillId="0" borderId="8" xfId="0" applyNumberFormat="1" applyFont="1" applyBorder="1"/>
    <xf numFmtId="37" fontId="15" fillId="0" borderId="0" xfId="1" applyNumberFormat="1" applyFont="1" applyBorder="1"/>
    <xf numFmtId="0" fontId="15" fillId="0" borderId="8" xfId="0" applyFont="1" applyBorder="1"/>
    <xf numFmtId="37" fontId="13" fillId="0" borderId="0" xfId="1" applyNumberFormat="1" applyFont="1" applyBorder="1"/>
    <xf numFmtId="3" fontId="13" fillId="0" borderId="2" xfId="0" applyNumberFormat="1" applyFont="1" applyBorder="1"/>
    <xf numFmtId="3" fontId="13" fillId="0" borderId="0" xfId="0" applyNumberFormat="1" applyFont="1" applyBorder="1"/>
    <xf numFmtId="0" fontId="15" fillId="0" borderId="7" xfId="0" applyFont="1" applyBorder="1" applyAlignment="1" applyProtection="1">
      <alignment horizontal="left"/>
    </xf>
    <xf numFmtId="37" fontId="14" fillId="0" borderId="1" xfId="0" applyNumberFormat="1" applyFont="1" applyBorder="1"/>
    <xf numFmtId="37" fontId="15" fillId="0" borderId="0" xfId="0" applyNumberFormat="1" applyFont="1" applyBorder="1"/>
    <xf numFmtId="170" fontId="15" fillId="0" borderId="0" xfId="12" applyNumberFormat="1" applyFont="1" applyBorder="1"/>
    <xf numFmtId="37" fontId="15" fillId="0" borderId="2" xfId="0" applyNumberFormat="1" applyFont="1" applyBorder="1"/>
    <xf numFmtId="3" fontId="15" fillId="0" borderId="0" xfId="11" applyNumberFormat="1" applyFont="1" applyAlignment="1">
      <alignment horizontal="center"/>
    </xf>
    <xf numFmtId="170" fontId="13" fillId="0" borderId="0" xfId="0" applyNumberFormat="1" applyFont="1"/>
    <xf numFmtId="37" fontId="13" fillId="0" borderId="0" xfId="0" applyNumberFormat="1" applyFont="1" applyAlignment="1">
      <alignment horizontal="centerContinuous"/>
    </xf>
    <xf numFmtId="0" fontId="13" fillId="0" borderId="0" xfId="0" applyFont="1"/>
    <xf numFmtId="0" fontId="15" fillId="0" borderId="4" xfId="11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169" fontId="13" fillId="0" borderId="5" xfId="0" applyNumberFormat="1" applyFont="1" applyBorder="1" applyAlignment="1"/>
    <xf numFmtId="0" fontId="16" fillId="0" borderId="8" xfId="0" applyFont="1" applyBorder="1" applyAlignment="1" applyProtection="1">
      <alignment horizontal="left"/>
    </xf>
    <xf numFmtId="3" fontId="13" fillId="0" borderId="0" xfId="0" applyNumberFormat="1" applyFont="1" applyBorder="1" applyAlignment="1">
      <alignment horizontal="center"/>
    </xf>
    <xf numFmtId="170" fontId="13" fillId="0" borderId="8" xfId="0" applyNumberFormat="1" applyFont="1" applyBorder="1" applyAlignment="1">
      <alignment horizontal="center"/>
    </xf>
    <xf numFmtId="37" fontId="13" fillId="0" borderId="0" xfId="0" applyNumberFormat="1" applyFont="1" applyBorder="1" applyAlignment="1">
      <alignment horizontal="centerContinuous"/>
    </xf>
    <xf numFmtId="0" fontId="13" fillId="0" borderId="0" xfId="0" applyFont="1" applyBorder="1"/>
    <xf numFmtId="170" fontId="13" fillId="0" borderId="0" xfId="0" applyNumberFormat="1" applyFont="1" applyBorder="1" applyAlignment="1">
      <alignment horizontal="center"/>
    </xf>
    <xf numFmtId="37" fontId="13" fillId="0" borderId="2" xfId="0" applyNumberFormat="1" applyFont="1" applyBorder="1" applyAlignment="1">
      <alignment horizontal="centerContinuous"/>
    </xf>
    <xf numFmtId="0" fontId="16" fillId="0" borderId="7" xfId="0" applyFont="1" applyBorder="1" applyAlignment="1" applyProtection="1">
      <alignment horizontal="left"/>
    </xf>
    <xf numFmtId="3" fontId="13" fillId="0" borderId="1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70" fontId="13" fillId="0" borderId="7" xfId="12" applyNumberFormat="1" applyFont="1" applyBorder="1"/>
    <xf numFmtId="37" fontId="13" fillId="0" borderId="1" xfId="0" applyNumberFormat="1" applyFont="1" applyBorder="1"/>
    <xf numFmtId="0" fontId="13" fillId="0" borderId="1" xfId="0" applyFont="1" applyBorder="1"/>
    <xf numFmtId="0" fontId="13" fillId="0" borderId="3" xfId="0" applyFont="1" applyBorder="1"/>
    <xf numFmtId="37" fontId="13" fillId="0" borderId="0" xfId="0" applyNumberFormat="1" applyFont="1" applyBorder="1"/>
    <xf numFmtId="0" fontId="13" fillId="0" borderId="2" xfId="0" applyFont="1" applyBorder="1"/>
    <xf numFmtId="0" fontId="13" fillId="0" borderId="8" xfId="0" applyFont="1" applyBorder="1"/>
    <xf numFmtId="170" fontId="13" fillId="0" borderId="0" xfId="12" applyNumberFormat="1" applyFont="1" applyBorder="1"/>
    <xf numFmtId="37" fontId="13" fillId="0" borderId="2" xfId="0" applyNumberFormat="1" applyFont="1" applyBorder="1"/>
    <xf numFmtId="0" fontId="13" fillId="0" borderId="8" xfId="0" applyFont="1" applyBorder="1" applyAlignment="1" applyProtection="1">
      <alignment horizontal="left"/>
    </xf>
    <xf numFmtId="0" fontId="13" fillId="0" borderId="8" xfId="0" quotePrefix="1" applyFont="1" applyBorder="1" applyAlignment="1" applyProtection="1">
      <alignment horizontal="left"/>
    </xf>
    <xf numFmtId="3" fontId="15" fillId="0" borderId="1" xfId="0" applyNumberFormat="1" applyFont="1" applyBorder="1"/>
    <xf numFmtId="170" fontId="14" fillId="0" borderId="7" xfId="12" applyNumberFormat="1" applyFont="1" applyBorder="1" applyProtection="1"/>
    <xf numFmtId="0" fontId="0" fillId="0" borderId="3" xfId="0" applyBorder="1"/>
    <xf numFmtId="5" fontId="14" fillId="0" borderId="1" xfId="0" applyNumberFormat="1" applyFont="1" applyBorder="1" applyProtection="1"/>
    <xf numFmtId="5" fontId="14" fillId="0" borderId="3" xfId="0" applyNumberFormat="1" applyFont="1" applyBorder="1" applyProtection="1"/>
    <xf numFmtId="3" fontId="11" fillId="0" borderId="1" xfId="0" applyNumberFormat="1" applyFont="1" applyFill="1" applyBorder="1"/>
    <xf numFmtId="170" fontId="13" fillId="0" borderId="0" xfId="0" applyNumberFormat="1" applyFont="1" applyBorder="1"/>
    <xf numFmtId="3" fontId="13" fillId="0" borderId="6" xfId="0" applyNumberFormat="1" applyFont="1" applyBorder="1" applyAlignment="1">
      <alignment horizontal="center"/>
    </xf>
    <xf numFmtId="3" fontId="13" fillId="0" borderId="2" xfId="0" applyNumberFormat="1" applyFont="1" applyFill="1" applyBorder="1" applyProtection="1">
      <protection locked="0"/>
    </xf>
    <xf numFmtId="3" fontId="8" fillId="0" borderId="2" xfId="0" applyNumberFormat="1" applyFont="1" applyBorder="1"/>
    <xf numFmtId="3" fontId="15" fillId="0" borderId="2" xfId="0" applyNumberFormat="1" applyFont="1" applyFill="1" applyBorder="1" applyProtection="1">
      <protection locked="0"/>
    </xf>
    <xf numFmtId="37" fontId="15" fillId="0" borderId="1" xfId="1" applyNumberFormat="1" applyFont="1" applyBorder="1"/>
    <xf numFmtId="3" fontId="15" fillId="0" borderId="3" xfId="0" applyNumberFormat="1" applyFont="1" applyFill="1" applyBorder="1" applyProtection="1">
      <protection locked="0"/>
    </xf>
    <xf numFmtId="170" fontId="13" fillId="0" borderId="1" xfId="12" applyNumberFormat="1" applyFont="1" applyBorder="1"/>
    <xf numFmtId="37" fontId="13" fillId="0" borderId="3" xfId="0" applyNumberFormat="1" applyFont="1" applyBorder="1"/>
    <xf numFmtId="0" fontId="13" fillId="0" borderId="0" xfId="0" applyFont="1" applyBorder="1" applyAlignment="1" applyProtection="1">
      <alignment horizontal="left"/>
    </xf>
    <xf numFmtId="0" fontId="13" fillId="0" borderId="0" xfId="0" quotePrefix="1" applyFont="1" applyBorder="1" applyAlignment="1" applyProtection="1">
      <alignment horizontal="left"/>
    </xf>
    <xf numFmtId="37" fontId="2" fillId="0" borderId="0" xfId="0" applyNumberFormat="1" applyFont="1"/>
    <xf numFmtId="173" fontId="2" fillId="0" borderId="0" xfId="1" applyNumberFormat="1" applyFont="1" applyFill="1" applyBorder="1"/>
    <xf numFmtId="2" fontId="2" fillId="0" borderId="0" xfId="12" applyNumberFormat="1" applyFont="1" applyFill="1" applyBorder="1"/>
    <xf numFmtId="37" fontId="8" fillId="0" borderId="3" xfId="0" applyNumberFormat="1" applyFont="1" applyBorder="1"/>
    <xf numFmtId="0" fontId="0" fillId="0" borderId="8" xfId="0" applyBorder="1" applyAlignment="1"/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3" fontId="6" fillId="0" borderId="0" xfId="11" applyNumberFormat="1" applyFont="1" applyAlignment="1">
      <alignment horizontal="center"/>
    </xf>
    <xf numFmtId="0" fontId="6" fillId="0" borderId="0" xfId="0" applyFont="1" applyAlignment="1" applyProtection="1">
      <alignment horizontal="center"/>
    </xf>
  </cellXfs>
  <cellStyles count="14">
    <cellStyle name="Comma" xfId="1" builtinId="3"/>
    <cellStyle name="Comma 2" xfId="2"/>
    <cellStyle name="Comma 2 2" xfId="3"/>
    <cellStyle name="Comma 3" xfId="4"/>
    <cellStyle name="Currency 2" xfId="5"/>
    <cellStyle name="Currency 2 2" xfId="6"/>
    <cellStyle name="Currency 3" xfId="7"/>
    <cellStyle name="Normal" xfId="0" builtinId="0"/>
    <cellStyle name="Normal 2" xfId="8"/>
    <cellStyle name="Normal 2 2" xfId="9"/>
    <cellStyle name="Normal 3" xfId="10"/>
    <cellStyle name="Normal_Foreign Bank Report of Condition Dec 98" xfId="11"/>
    <cellStyle name="Percent" xfId="12" builtinId="5"/>
    <cellStyle name="Percent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ecena\AppData\Local\Microsoft\Windows\Temporary%20Internet%20Files\Content.Outlook\FJS76YVD\Stats%20for%20the%20Web%20Page\cbs%20peer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s\CBS%20peer%2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s\CU%20Peer%204q00%20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s\CU%20Peer%204q00%20$2MM%20to%20$10M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s\CU%20Peer%204q00%20$10MM%20to%20$50M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ecena\AppData\Local\Microsoft\Windows\Temporary%20Internet%20Files\Content.Outlook\FJS76YVD\Stats%20for%20the%20Web%20Page\CBS%20peer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\AR%20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UST\Trust%20Company%20Report%20of%20Income%202000-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ecena\AppData\Local\Microsoft\Windows\Temporary%20Internet%20Files\Content.Outlook\FJS76YVD\Stats%20for%20the%20Web%20Page\CU%20Peer%204q00%20A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ecena\AppData\Local\Microsoft\Windows\Temporary%20Internet%20Files\Content.Outlook\FJS76YVD\Stats%20for%20the%20Web%20Page\CU%20Peer%204q00%20$2MM%20to%20$10M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ecena\AppData\Local\Microsoft\Windows\Temporary%20Internet%20Files\Content.Outlook\FJS76YVD\Stats%20for%20the%20Web%20Page\CU%20Peer%204q00%20$10MM%20to%20$50M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CARROLL\LOCALS~1\Temp\CBS1628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s\cbs%20peer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C13">
            <v>12253936</v>
          </cell>
        </row>
        <row r="28">
          <cell r="C28">
            <v>534972</v>
          </cell>
        </row>
        <row r="31">
          <cell r="F31">
            <v>51783</v>
          </cell>
        </row>
        <row r="57">
          <cell r="C57">
            <v>355445</v>
          </cell>
        </row>
        <row r="72">
          <cell r="C72">
            <v>0</v>
          </cell>
        </row>
        <row r="113">
          <cell r="C113">
            <v>9460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C27">
            <v>46089</v>
          </cell>
        </row>
        <row r="111">
          <cell r="C111">
            <v>8932882</v>
          </cell>
        </row>
        <row r="120">
          <cell r="C120">
            <v>406585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35812794602</v>
          </cell>
          <cell r="D6">
            <v>27740829422</v>
          </cell>
        </row>
        <row r="157">
          <cell r="C157">
            <v>369653651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C26">
            <v>819722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D13">
            <v>1144277538</v>
          </cell>
        </row>
        <row r="34">
          <cell r="C34">
            <v>7234054</v>
          </cell>
        </row>
        <row r="35">
          <cell r="C35">
            <v>1156329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C27">
            <v>46089</v>
          </cell>
        </row>
        <row r="111">
          <cell r="C111">
            <v>8932882</v>
          </cell>
        </row>
        <row r="120">
          <cell r="C120">
            <v>406585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l Banks-4q 03 Profile (2)"/>
      <sheetName val="Industrial Bks 4q03 Profile"/>
      <sheetName val="CU Profile 4q03"/>
      <sheetName val="12312003"/>
      <sheetName val="PFC Fin Data 4q 02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2000 Data"/>
      <sheetName val="Jun 2000 Abstract"/>
      <sheetName val="Dec 2000 Data"/>
      <sheetName val="Dec 2000 Abstract"/>
      <sheetName val="Jun 2001 Data"/>
      <sheetName val="Jun 2001 Abstract"/>
      <sheetName val="Dec 2001 Data"/>
      <sheetName val="Dec 2001 Abstract"/>
      <sheetName val="Mar 2002 Data"/>
      <sheetName val="Mar 2002 Abstract"/>
      <sheetName val="Jun 2002 Data"/>
      <sheetName val="Jun 2002 Abstract"/>
      <sheetName val="Sep 2002 Data"/>
      <sheetName val="Sep 2002 Abstract"/>
      <sheetName val="Dec 2002 Data"/>
      <sheetName val="Dec 2002 Abstract"/>
      <sheetName val="Mar 2003 Data"/>
      <sheetName val="Mar 2003 Abstract"/>
      <sheetName val="Jun 2003 Data"/>
      <sheetName val="Jun 2003 Abstract"/>
      <sheetName val="Sep 2003 Data"/>
      <sheetName val="Sep 2003 Abstract"/>
      <sheetName val="Dec 2003 Data"/>
      <sheetName val="Dec 2003 Abstract"/>
      <sheetName val="Mar 2004 Data"/>
      <sheetName val="Mar 2004 Abstract"/>
      <sheetName val="Jun 2004 Data"/>
      <sheetName val="Jun 2004 Abstract"/>
      <sheetName val="Sep 2004 Data"/>
      <sheetName val="Sep 2004 Abstract"/>
      <sheetName val="Dec 2004 Data"/>
      <sheetName val="Dec 2004 Abstract"/>
      <sheetName val="Mar 2005 Data"/>
      <sheetName val="Mar 2005 Abstract"/>
      <sheetName val="Jun 2005 Data"/>
      <sheetName val="Jun 2005 Abstract"/>
      <sheetName val="Sep 2005 Data"/>
      <sheetName val="Sep 2005 Abstract"/>
      <sheetName val="Dec 2005 Data"/>
      <sheetName val="Dec 2005 Abs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35812794602</v>
          </cell>
          <cell r="D6">
            <v>27740829422</v>
          </cell>
        </row>
        <row r="157">
          <cell r="C157">
            <v>369653651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C26">
            <v>819722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D13">
            <v>1144277538</v>
          </cell>
        </row>
        <row r="34">
          <cell r="C34">
            <v>7234054</v>
          </cell>
        </row>
        <row r="35">
          <cell r="C35">
            <v>1156329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8">
          <cell r="C108">
            <v>943252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C13">
            <v>12253936</v>
          </cell>
        </row>
        <row r="28">
          <cell r="C28">
            <v>534972</v>
          </cell>
        </row>
        <row r="31">
          <cell r="F31">
            <v>51783</v>
          </cell>
        </row>
        <row r="57">
          <cell r="C57">
            <v>355445</v>
          </cell>
        </row>
        <row r="72">
          <cell r="C72">
            <v>0</v>
          </cell>
        </row>
        <row r="113">
          <cell r="C113">
            <v>9460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9"/>
  <sheetViews>
    <sheetView tabSelected="1" zoomScaleNormal="100" workbookViewId="0">
      <selection activeCell="C20" sqref="C20"/>
    </sheetView>
  </sheetViews>
  <sheetFormatPr defaultRowHeight="12" x14ac:dyDescent="0.2"/>
  <cols>
    <col min="1" max="1" width="36.42578125" style="6" customWidth="1"/>
    <col min="2" max="2" width="9.85546875" style="19" bestFit="1" customWidth="1"/>
    <col min="3" max="3" width="9.85546875" style="28" bestFit="1" customWidth="1"/>
    <col min="4" max="4" width="9.85546875" style="19" bestFit="1" customWidth="1"/>
    <col min="5" max="5" width="9.5703125" style="6" customWidth="1"/>
    <col min="6" max="6" width="8.42578125" style="6" bestFit="1" customWidth="1"/>
    <col min="7" max="7" width="2" style="6" customWidth="1"/>
    <col min="8" max="8" width="10.42578125" style="6" customWidth="1"/>
    <col min="9" max="9" width="8.42578125" style="6" bestFit="1" customWidth="1"/>
    <col min="10" max="16384" width="9.140625" style="6"/>
  </cols>
  <sheetData>
    <row r="1" spans="1:9" ht="15" x14ac:dyDescent="0.25">
      <c r="A1" s="287" t="s">
        <v>24</v>
      </c>
      <c r="B1" s="287"/>
      <c r="C1" s="287"/>
      <c r="D1" s="287"/>
      <c r="E1" s="288"/>
      <c r="F1" s="288"/>
      <c r="G1" s="288"/>
      <c r="H1" s="288"/>
      <c r="I1" s="288"/>
    </row>
    <row r="2" spans="1:9" s="30" customFormat="1" ht="12.75" x14ac:dyDescent="0.2">
      <c r="A2" s="290" t="s">
        <v>23</v>
      </c>
      <c r="B2" s="290"/>
      <c r="C2" s="290"/>
      <c r="D2" s="290"/>
      <c r="E2" s="291"/>
      <c r="F2" s="291"/>
      <c r="G2" s="292"/>
      <c r="H2" s="292"/>
      <c r="I2" s="292"/>
    </row>
    <row r="3" spans="1:9" x14ac:dyDescent="0.2">
      <c r="E3" s="29"/>
      <c r="F3" s="27"/>
      <c r="G3" s="27"/>
    </row>
    <row r="4" spans="1:9" ht="12.75" x14ac:dyDescent="0.2">
      <c r="A4" s="65"/>
      <c r="B4" s="67"/>
      <c r="C4" s="66"/>
      <c r="D4" s="68"/>
      <c r="E4" s="285" t="s">
        <v>183</v>
      </c>
      <c r="F4" s="286"/>
      <c r="G4" s="69"/>
      <c r="H4" s="285" t="s">
        <v>184</v>
      </c>
      <c r="I4" s="289"/>
    </row>
    <row r="5" spans="1:9" x14ac:dyDescent="0.2">
      <c r="A5" s="70"/>
      <c r="B5" s="51">
        <v>41182</v>
      </c>
      <c r="C5" s="51">
        <v>41455</v>
      </c>
      <c r="D5" s="55">
        <v>41547</v>
      </c>
      <c r="E5" s="52" t="s">
        <v>16</v>
      </c>
      <c r="F5" s="53" t="s">
        <v>17</v>
      </c>
      <c r="G5" s="53"/>
      <c r="H5" s="52" t="s">
        <v>16</v>
      </c>
      <c r="I5" s="71" t="s">
        <v>17</v>
      </c>
    </row>
    <row r="6" spans="1:9" x14ac:dyDescent="0.2">
      <c r="A6" s="72"/>
      <c r="B6" s="73"/>
      <c r="C6" s="73"/>
      <c r="D6" s="56"/>
      <c r="E6" s="74"/>
      <c r="F6" s="75"/>
      <c r="G6" s="75"/>
      <c r="H6" s="74"/>
      <c r="I6" s="76"/>
    </row>
    <row r="7" spans="1:9" x14ac:dyDescent="0.2">
      <c r="A7" s="77" t="s">
        <v>0</v>
      </c>
      <c r="B7" s="78">
        <v>171</v>
      </c>
      <c r="C7" s="79">
        <v>166</v>
      </c>
      <c r="D7" s="57">
        <v>164</v>
      </c>
      <c r="E7" s="80">
        <v>-4.0935672514619881E-2</v>
      </c>
      <c r="F7" s="81">
        <v>-7</v>
      </c>
      <c r="G7" s="82"/>
      <c r="H7" s="80">
        <v>-1.2048192771084338E-2</v>
      </c>
      <c r="I7" s="83">
        <v>-2</v>
      </c>
    </row>
    <row r="8" spans="1:9" x14ac:dyDescent="0.2">
      <c r="A8" s="84"/>
      <c r="B8" s="73"/>
      <c r="C8" s="73"/>
      <c r="D8" s="56"/>
      <c r="E8" s="80"/>
      <c r="F8" s="75"/>
      <c r="G8" s="75"/>
      <c r="H8" s="85"/>
      <c r="I8" s="76"/>
    </row>
    <row r="9" spans="1:9" x14ac:dyDescent="0.2">
      <c r="A9" s="86" t="s">
        <v>1</v>
      </c>
      <c r="B9" s="87">
        <v>181663.429</v>
      </c>
      <c r="C9" s="87">
        <v>193314.59899999999</v>
      </c>
      <c r="D9" s="58">
        <v>199916.36</v>
      </c>
      <c r="E9" s="88">
        <v>0.10047664023781024</v>
      </c>
      <c r="F9" s="89">
        <v>18252.930999999982</v>
      </c>
      <c r="G9" s="89"/>
      <c r="H9" s="88">
        <v>3.4150348882859068E-2</v>
      </c>
      <c r="I9" s="90">
        <v>6601.7609999999986</v>
      </c>
    </row>
    <row r="10" spans="1:9" x14ac:dyDescent="0.2">
      <c r="A10" s="91" t="s">
        <v>2</v>
      </c>
      <c r="B10" s="87">
        <v>3170.817</v>
      </c>
      <c r="C10" s="87">
        <v>3060.9949999999999</v>
      </c>
      <c r="D10" s="58">
        <v>3033.9859999999999</v>
      </c>
      <c r="E10" s="88">
        <v>-4.315323148576538E-2</v>
      </c>
      <c r="F10" s="89">
        <v>-136.83100000000013</v>
      </c>
      <c r="G10" s="89"/>
      <c r="H10" s="88">
        <v>-8.8236014759906552E-3</v>
      </c>
      <c r="I10" s="90">
        <v>-27.009000000000015</v>
      </c>
    </row>
    <row r="11" spans="1:9" x14ac:dyDescent="0.2">
      <c r="A11" s="77"/>
      <c r="B11" s="92"/>
      <c r="C11" s="92"/>
      <c r="D11" s="59"/>
      <c r="E11" s="80"/>
      <c r="F11" s="93"/>
      <c r="G11" s="93"/>
      <c r="H11" s="85"/>
      <c r="I11" s="54"/>
    </row>
    <row r="12" spans="1:9" x14ac:dyDescent="0.2">
      <c r="A12" s="77" t="s">
        <v>3</v>
      </c>
      <c r="B12" s="92">
        <v>274123.29200000002</v>
      </c>
      <c r="C12" s="92">
        <v>285293.92300000001</v>
      </c>
      <c r="D12" s="59">
        <v>296875.78999999998</v>
      </c>
      <c r="E12" s="80">
        <v>8.3000965857363052E-2</v>
      </c>
      <c r="F12" s="93">
        <v>22752.497999999963</v>
      </c>
      <c r="G12" s="93"/>
      <c r="H12" s="80">
        <v>4.0596262542893245E-2</v>
      </c>
      <c r="I12" s="54">
        <v>11581.866999999969</v>
      </c>
    </row>
    <row r="13" spans="1:9" x14ac:dyDescent="0.2">
      <c r="A13" s="84"/>
      <c r="B13" s="92"/>
      <c r="C13" s="92"/>
      <c r="D13" s="59"/>
      <c r="E13" s="80"/>
      <c r="F13" s="93"/>
      <c r="G13" s="93"/>
      <c r="H13" s="85"/>
      <c r="I13" s="54"/>
    </row>
    <row r="14" spans="1:9" x14ac:dyDescent="0.2">
      <c r="A14" s="86" t="s">
        <v>4</v>
      </c>
      <c r="B14" s="87">
        <v>217570.318</v>
      </c>
      <c r="C14" s="87">
        <v>228052.11499999999</v>
      </c>
      <c r="D14" s="58">
        <v>238328.90700000001</v>
      </c>
      <c r="E14" s="88">
        <v>9.5410942038518354E-2</v>
      </c>
      <c r="F14" s="89">
        <v>20758.589000000007</v>
      </c>
      <c r="G14" s="89"/>
      <c r="H14" s="88">
        <v>4.5063348787622581E-2</v>
      </c>
      <c r="I14" s="90">
        <v>10276.792000000016</v>
      </c>
    </row>
    <row r="15" spans="1:9" x14ac:dyDescent="0.2">
      <c r="A15" s="91" t="s">
        <v>5</v>
      </c>
      <c r="B15" s="87">
        <v>36630.514999999999</v>
      </c>
      <c r="C15" s="87">
        <v>37200.082999999999</v>
      </c>
      <c r="D15" s="58">
        <v>37665.08</v>
      </c>
      <c r="E15" s="88">
        <v>2.8243255657202808E-2</v>
      </c>
      <c r="F15" s="89">
        <v>1034.5650000000023</v>
      </c>
      <c r="G15" s="89"/>
      <c r="H15" s="88">
        <v>1.2499891465296006E-2</v>
      </c>
      <c r="I15" s="90">
        <v>464.99700000000303</v>
      </c>
    </row>
    <row r="16" spans="1:9" x14ac:dyDescent="0.2">
      <c r="A16" s="77"/>
      <c r="B16" s="73"/>
      <c r="C16" s="73"/>
      <c r="D16" s="56"/>
      <c r="E16" s="80"/>
      <c r="F16" s="93"/>
      <c r="G16" s="93"/>
      <c r="H16" s="85"/>
      <c r="I16" s="54"/>
    </row>
    <row r="17" spans="1:15" x14ac:dyDescent="0.2">
      <c r="A17" s="84" t="s">
        <v>6</v>
      </c>
      <c r="B17" s="73">
        <v>3145.038</v>
      </c>
      <c r="C17" s="73">
        <v>2710.4929999999999</v>
      </c>
      <c r="D17" s="56">
        <v>2671.03</v>
      </c>
      <c r="E17" s="80">
        <v>-0.15071614397027946</v>
      </c>
      <c r="F17" s="93">
        <v>-474.00799999999981</v>
      </c>
      <c r="G17" s="93"/>
      <c r="H17" s="80">
        <v>-1.4559344001257239E-2</v>
      </c>
      <c r="I17" s="54">
        <v>-39.462999999999738</v>
      </c>
      <c r="L17" s="19"/>
      <c r="M17" s="19"/>
      <c r="N17" s="19"/>
      <c r="O17" s="112"/>
    </row>
    <row r="18" spans="1:15" x14ac:dyDescent="0.2">
      <c r="A18" s="77" t="s">
        <v>7</v>
      </c>
      <c r="B18" s="73">
        <v>4298.1040000000003</v>
      </c>
      <c r="C18" s="73">
        <v>3561.3249999999998</v>
      </c>
      <c r="D18" s="56">
        <v>3499.0619999999999</v>
      </c>
      <c r="E18" s="80">
        <v>-0.18590569237040339</v>
      </c>
      <c r="F18" s="93">
        <v>-799.04200000000037</v>
      </c>
      <c r="G18" s="93"/>
      <c r="H18" s="80">
        <v>-1.7483099689020218E-2</v>
      </c>
      <c r="I18" s="54">
        <v>-62.26299999999992</v>
      </c>
      <c r="L18" s="19"/>
      <c r="M18" s="19"/>
      <c r="N18" s="19"/>
      <c r="O18" s="112"/>
    </row>
    <row r="19" spans="1:15" x14ac:dyDescent="0.2">
      <c r="A19" s="77" t="s">
        <v>8</v>
      </c>
      <c r="B19" s="73">
        <v>824.40899999999999</v>
      </c>
      <c r="C19" s="73">
        <v>609.30600000000004</v>
      </c>
      <c r="D19" s="56">
        <v>563.02099999999996</v>
      </c>
      <c r="E19" s="80">
        <v>-0.31706107041529147</v>
      </c>
      <c r="F19" s="93">
        <v>-261.38800000000003</v>
      </c>
      <c r="G19" s="93"/>
      <c r="H19" s="80">
        <v>-7.5963473197375508E-2</v>
      </c>
      <c r="I19" s="54">
        <v>-46.285000000000082</v>
      </c>
      <c r="L19" s="19"/>
      <c r="M19" s="19"/>
      <c r="N19" s="19"/>
      <c r="O19" s="112"/>
    </row>
    <row r="20" spans="1:15" x14ac:dyDescent="0.2">
      <c r="A20" s="77"/>
      <c r="B20" s="73"/>
      <c r="C20" s="73"/>
      <c r="D20" s="56"/>
      <c r="E20" s="80"/>
      <c r="F20" s="93"/>
      <c r="G20" s="93"/>
      <c r="H20" s="85"/>
      <c r="I20" s="54"/>
    </row>
    <row r="21" spans="1:15" x14ac:dyDescent="0.2">
      <c r="A21" s="86" t="s">
        <v>155</v>
      </c>
      <c r="B21" s="87">
        <v>8068.47</v>
      </c>
      <c r="C21" s="87">
        <v>5239.5640000000003</v>
      </c>
      <c r="D21" s="58">
        <v>7978.4660000000003</v>
      </c>
      <c r="E21" s="88">
        <v>-1.1155026913404883E-2</v>
      </c>
      <c r="F21" s="89">
        <v>-90.003999999999905</v>
      </c>
      <c r="G21" s="89"/>
      <c r="H21" s="88">
        <v>0.5227347160946979</v>
      </c>
      <c r="I21" s="90">
        <v>2738.902</v>
      </c>
    </row>
    <row r="22" spans="1:15" x14ac:dyDescent="0.2">
      <c r="A22" s="91" t="s">
        <v>156</v>
      </c>
      <c r="B22" s="87">
        <v>811.98699999999997</v>
      </c>
      <c r="C22" s="87">
        <v>416.94400000000002</v>
      </c>
      <c r="D22" s="58">
        <v>629.42399999999998</v>
      </c>
      <c r="E22" s="88">
        <v>-0.2248348803613851</v>
      </c>
      <c r="F22" s="89">
        <v>-182.56299999999999</v>
      </c>
      <c r="G22" s="89"/>
      <c r="H22" s="88">
        <v>0.50961280171917556</v>
      </c>
      <c r="I22" s="90">
        <v>212.47999999999996</v>
      </c>
    </row>
    <row r="23" spans="1:15" x14ac:dyDescent="0.2">
      <c r="A23" s="86" t="s">
        <v>157</v>
      </c>
      <c r="B23" s="87">
        <v>7256.4830000000002</v>
      </c>
      <c r="C23" s="87">
        <v>4822.62</v>
      </c>
      <c r="D23" s="58">
        <v>7349.0420000000004</v>
      </c>
      <c r="E23" s="88">
        <v>1.2755352696340665E-2</v>
      </c>
      <c r="F23" s="89">
        <v>92.559000000000196</v>
      </c>
      <c r="G23" s="89"/>
      <c r="H23" s="88">
        <v>0.5238691831411143</v>
      </c>
      <c r="I23" s="90">
        <v>2526.4220000000005</v>
      </c>
    </row>
    <row r="24" spans="1:15" x14ac:dyDescent="0.2">
      <c r="A24" s="77"/>
      <c r="B24" s="73"/>
      <c r="C24" s="73"/>
      <c r="D24" s="56"/>
      <c r="E24" s="80"/>
      <c r="F24" s="93"/>
      <c r="G24" s="93"/>
      <c r="H24" s="85"/>
      <c r="I24" s="76"/>
    </row>
    <row r="25" spans="1:15" x14ac:dyDescent="0.2">
      <c r="A25" s="84" t="s">
        <v>158</v>
      </c>
      <c r="B25" s="73">
        <v>1523.4</v>
      </c>
      <c r="C25" s="73">
        <v>1116.43</v>
      </c>
      <c r="D25" s="56">
        <v>1614.731</v>
      </c>
      <c r="E25" s="80">
        <v>5.995208087173421E-2</v>
      </c>
      <c r="F25" s="93">
        <v>91.330999999999904</v>
      </c>
      <c r="G25" s="93"/>
      <c r="H25" s="80">
        <v>0.44633429771682948</v>
      </c>
      <c r="I25" s="54">
        <v>498.30099999999993</v>
      </c>
    </row>
    <row r="26" spans="1:15" x14ac:dyDescent="0.2">
      <c r="A26" s="77" t="s">
        <v>159</v>
      </c>
      <c r="B26" s="73">
        <v>436.59699999999998</v>
      </c>
      <c r="C26" s="73">
        <v>121.578</v>
      </c>
      <c r="D26" s="56">
        <v>175.15100000000001</v>
      </c>
      <c r="E26" s="80">
        <v>-0.59882683573180751</v>
      </c>
      <c r="F26" s="93">
        <v>-261.44599999999997</v>
      </c>
      <c r="G26" s="93"/>
      <c r="H26" s="80">
        <v>0.44064715655792996</v>
      </c>
      <c r="I26" s="54">
        <v>53.573000000000008</v>
      </c>
    </row>
    <row r="27" spans="1:15" x14ac:dyDescent="0.2">
      <c r="A27" s="84" t="s">
        <v>160</v>
      </c>
      <c r="B27" s="73">
        <v>5210.0079999999998</v>
      </c>
      <c r="C27" s="73">
        <v>3666.942</v>
      </c>
      <c r="D27" s="56">
        <v>5541.1729999999998</v>
      </c>
      <c r="E27" s="80">
        <v>6.356324212937868E-2</v>
      </c>
      <c r="F27" s="93">
        <v>331.16499999999996</v>
      </c>
      <c r="G27" s="93"/>
      <c r="H27" s="80">
        <v>0.51111552896118884</v>
      </c>
      <c r="I27" s="54">
        <v>1874.2309999999998</v>
      </c>
    </row>
    <row r="28" spans="1:15" x14ac:dyDescent="0.2">
      <c r="A28" s="77"/>
      <c r="B28" s="73"/>
      <c r="C28" s="73"/>
      <c r="D28" s="56"/>
      <c r="E28" s="80"/>
      <c r="F28" s="93"/>
      <c r="G28" s="93"/>
      <c r="H28" s="85"/>
      <c r="I28" s="76"/>
    </row>
    <row r="29" spans="1:15" x14ac:dyDescent="0.2">
      <c r="A29" s="86" t="s">
        <v>161</v>
      </c>
      <c r="B29" s="87">
        <v>2266.3020000000001</v>
      </c>
      <c r="C29" s="87">
        <v>1528.1980000000001</v>
      </c>
      <c r="D29" s="58">
        <v>2400.2579999999998</v>
      </c>
      <c r="E29" s="88">
        <v>5.9107744687159819E-2</v>
      </c>
      <c r="F29" s="89">
        <v>133.95599999999968</v>
      </c>
      <c r="G29" s="89"/>
      <c r="H29" s="88">
        <v>0.5706459503284258</v>
      </c>
      <c r="I29" s="94">
        <v>872.05999999999972</v>
      </c>
    </row>
    <row r="30" spans="1:15" x14ac:dyDescent="0.2">
      <c r="A30" s="77"/>
      <c r="B30" s="95"/>
      <c r="C30" s="95"/>
      <c r="D30" s="60"/>
      <c r="E30" s="80"/>
      <c r="F30" s="93"/>
      <c r="G30" s="93"/>
      <c r="H30" s="80"/>
      <c r="I30" s="54"/>
    </row>
    <row r="31" spans="1:15" x14ac:dyDescent="0.2">
      <c r="A31" s="84" t="s">
        <v>152</v>
      </c>
      <c r="B31" s="95">
        <v>2664.1730000000007</v>
      </c>
      <c r="C31" s="95">
        <v>2636.3390000000004</v>
      </c>
      <c r="D31" s="60">
        <v>2738.902</v>
      </c>
      <c r="E31" s="80">
        <v>2.8049604886769493E-2</v>
      </c>
      <c r="F31" s="93">
        <v>74.72899999999936</v>
      </c>
      <c r="G31" s="93"/>
      <c r="H31" s="80">
        <v>3.8903570443709866E-2</v>
      </c>
      <c r="I31" s="54">
        <v>102.56299999999965</v>
      </c>
    </row>
    <row r="32" spans="1:15" x14ac:dyDescent="0.2">
      <c r="A32" s="77" t="s">
        <v>153</v>
      </c>
      <c r="B32" s="95">
        <v>252.50599999999997</v>
      </c>
      <c r="C32" s="95">
        <v>204.85600000000002</v>
      </c>
      <c r="D32" s="60">
        <v>212.47999999999996</v>
      </c>
      <c r="E32" s="80">
        <v>-0.15851504518704512</v>
      </c>
      <c r="F32" s="93">
        <v>-40.02600000000001</v>
      </c>
      <c r="G32" s="93"/>
      <c r="H32" s="80">
        <v>3.7216386144413333E-2</v>
      </c>
      <c r="I32" s="54">
        <v>7.6239999999999384</v>
      </c>
    </row>
    <row r="33" spans="1:9" x14ac:dyDescent="0.2">
      <c r="A33" s="77" t="s">
        <v>154</v>
      </c>
      <c r="B33" s="73">
        <v>2411.6670000000008</v>
      </c>
      <c r="C33" s="73">
        <v>2431.4830000000002</v>
      </c>
      <c r="D33" s="56">
        <v>2526.422</v>
      </c>
      <c r="E33" s="80">
        <v>4.7583269166099285E-2</v>
      </c>
      <c r="F33" s="93">
        <v>114.7549999999992</v>
      </c>
      <c r="G33" s="93"/>
      <c r="H33" s="80">
        <v>3.9045718189269614E-2</v>
      </c>
      <c r="I33" s="54">
        <v>94.938999999999851</v>
      </c>
    </row>
    <row r="34" spans="1:9" x14ac:dyDescent="0.2">
      <c r="A34" s="77"/>
      <c r="B34" s="95"/>
      <c r="C34" s="95"/>
      <c r="D34" s="60"/>
      <c r="E34" s="80"/>
      <c r="F34" s="93"/>
      <c r="G34" s="93"/>
      <c r="H34" s="80"/>
      <c r="I34" s="54"/>
    </row>
    <row r="35" spans="1:9" x14ac:dyDescent="0.2">
      <c r="A35" s="86" t="s">
        <v>165</v>
      </c>
      <c r="B35" s="87">
        <v>500.03400000000011</v>
      </c>
      <c r="C35" s="87">
        <v>545.99300000000005</v>
      </c>
      <c r="D35" s="58">
        <v>498.30099999999993</v>
      </c>
      <c r="E35" s="88">
        <v>-3.4657643280260426E-3</v>
      </c>
      <c r="F35" s="89">
        <v>-1.7330000000001746</v>
      </c>
      <c r="G35" s="89"/>
      <c r="H35" s="88">
        <v>-8.7349105208308742E-2</v>
      </c>
      <c r="I35" s="90">
        <v>-47.692000000000121</v>
      </c>
    </row>
    <row r="36" spans="1:9" x14ac:dyDescent="0.2">
      <c r="A36" s="86" t="s">
        <v>166</v>
      </c>
      <c r="B36" s="87">
        <v>126.07499999999999</v>
      </c>
      <c r="C36" s="87">
        <v>58.944000000000003</v>
      </c>
      <c r="D36" s="58">
        <v>53.573000000000008</v>
      </c>
      <c r="E36" s="88">
        <v>-0.57507039460638498</v>
      </c>
      <c r="F36" s="89">
        <v>-72.501999999999981</v>
      </c>
      <c r="G36" s="89"/>
      <c r="H36" s="88">
        <v>-9.1120385450597086E-2</v>
      </c>
      <c r="I36" s="90">
        <v>-5.3709999999999951</v>
      </c>
    </row>
    <row r="37" spans="1:9" x14ac:dyDescent="0.2">
      <c r="A37" s="86" t="s">
        <v>167</v>
      </c>
      <c r="B37" s="87">
        <v>1721.12</v>
      </c>
      <c r="C37" s="87">
        <v>1841.376</v>
      </c>
      <c r="D37" s="58">
        <v>1874.2309999999998</v>
      </c>
      <c r="E37" s="88">
        <v>8.8960095751603546E-2</v>
      </c>
      <c r="F37" s="89">
        <v>153.11099999999988</v>
      </c>
      <c r="G37" s="89"/>
      <c r="H37" s="88">
        <v>1.7842635072901892E-2</v>
      </c>
      <c r="I37" s="90">
        <v>32.854999999999791</v>
      </c>
    </row>
    <row r="38" spans="1:9" x14ac:dyDescent="0.2">
      <c r="A38" s="77"/>
      <c r="B38" s="95"/>
      <c r="C38" s="95"/>
      <c r="D38" s="60"/>
      <c r="E38" s="80"/>
      <c r="F38" s="93"/>
      <c r="G38" s="93"/>
      <c r="H38" s="80"/>
      <c r="I38" s="54"/>
    </row>
    <row r="39" spans="1:9" x14ac:dyDescent="0.2">
      <c r="A39" s="77" t="s">
        <v>168</v>
      </c>
      <c r="B39" s="95">
        <v>774.84600000000023</v>
      </c>
      <c r="C39" s="95">
        <v>759.74600000000009</v>
      </c>
      <c r="D39" s="60">
        <v>872.05999999999972</v>
      </c>
      <c r="E39" s="80">
        <v>0.12546234993792246</v>
      </c>
      <c r="F39" s="93">
        <v>97.213999999999487</v>
      </c>
      <c r="G39" s="93"/>
      <c r="H39" s="80">
        <v>0.14783098561887736</v>
      </c>
      <c r="I39" s="54">
        <v>112.31399999999962</v>
      </c>
    </row>
    <row r="40" spans="1:9" x14ac:dyDescent="0.2">
      <c r="A40" s="77"/>
      <c r="B40" s="95"/>
      <c r="C40" s="95"/>
      <c r="D40" s="60"/>
      <c r="E40" s="80"/>
      <c r="F40" s="93"/>
      <c r="G40" s="93"/>
      <c r="H40" s="80"/>
      <c r="I40" s="54"/>
    </row>
    <row r="41" spans="1:9" x14ac:dyDescent="0.2">
      <c r="A41" s="86" t="s">
        <v>146</v>
      </c>
      <c r="B41" s="96">
        <v>1.0995715241884663</v>
      </c>
      <c r="C41" s="96">
        <v>1.0713147927795155</v>
      </c>
      <c r="D41" s="61">
        <v>1.0777382399555047</v>
      </c>
      <c r="E41" s="88">
        <v>-1.9856174657738212E-2</v>
      </c>
      <c r="F41" s="89">
        <v>-2.1833284232961603E-2</v>
      </c>
      <c r="G41" s="89"/>
      <c r="H41" s="88">
        <v>5.9958540844223997E-3</v>
      </c>
      <c r="I41" s="94">
        <v>6.4234471759891942E-3</v>
      </c>
    </row>
    <row r="42" spans="1:9" x14ac:dyDescent="0.2">
      <c r="A42" s="86" t="s">
        <v>147</v>
      </c>
      <c r="B42" s="96">
        <v>1.1306532828301219</v>
      </c>
      <c r="C42" s="96">
        <v>1.0652116133577794</v>
      </c>
      <c r="D42" s="61">
        <v>1.1749829785716104</v>
      </c>
      <c r="E42" s="88">
        <v>3.9207152550362265E-2</v>
      </c>
      <c r="F42" s="89">
        <v>4.4329695741488484E-2</v>
      </c>
      <c r="G42" s="89"/>
      <c r="H42" s="88">
        <v>0.10305122835434335</v>
      </c>
      <c r="I42" s="94">
        <v>0.10977136521383102</v>
      </c>
    </row>
    <row r="43" spans="1:9" x14ac:dyDescent="0.2">
      <c r="A43" s="84"/>
      <c r="B43" s="97"/>
      <c r="C43" s="97"/>
      <c r="D43" s="62"/>
      <c r="E43" s="80"/>
      <c r="F43" s="93"/>
      <c r="G43" s="93"/>
      <c r="H43" s="80"/>
      <c r="I43" s="54"/>
    </row>
    <row r="44" spans="1:9" x14ac:dyDescent="0.2">
      <c r="A44" s="77" t="s">
        <v>149</v>
      </c>
      <c r="B44" s="97">
        <v>8.2533561649351643</v>
      </c>
      <c r="C44" s="97">
        <v>8.2160999479490417</v>
      </c>
      <c r="D44" s="62">
        <v>8.5010948390392382</v>
      </c>
      <c r="E44" s="80">
        <v>3.0016719156820741E-2</v>
      </c>
      <c r="F44" s="93">
        <v>0.24773867410407391</v>
      </c>
      <c r="G44" s="93"/>
      <c r="H44" s="80">
        <v>3.4687369055355619E-2</v>
      </c>
      <c r="I44" s="54">
        <v>0.28499489109019649</v>
      </c>
    </row>
    <row r="45" spans="1:9" x14ac:dyDescent="0.2">
      <c r="A45" s="77" t="s">
        <v>148</v>
      </c>
      <c r="B45" s="97">
        <v>8.4612078208564654</v>
      </c>
      <c r="C45" s="97">
        <v>8.1692936007696559</v>
      </c>
      <c r="D45" s="62">
        <v>9.2612042772775176</v>
      </c>
      <c r="E45" s="80">
        <v>9.4548730318276777E-2</v>
      </c>
      <c r="F45" s="93">
        <v>0.79999645642105222</v>
      </c>
      <c r="G45" s="93"/>
      <c r="H45" s="80">
        <v>0.13366035423246256</v>
      </c>
      <c r="I45" s="54">
        <v>1.0919106765078617</v>
      </c>
    </row>
    <row r="46" spans="1:9" x14ac:dyDescent="0.2">
      <c r="A46" s="77"/>
      <c r="B46" s="97"/>
      <c r="C46" s="97"/>
      <c r="D46" s="62"/>
      <c r="E46" s="80"/>
      <c r="F46" s="93"/>
      <c r="G46" s="93"/>
      <c r="H46" s="80"/>
      <c r="I46" s="54"/>
    </row>
    <row r="47" spans="1:9" x14ac:dyDescent="0.2">
      <c r="A47" s="86" t="s">
        <v>150</v>
      </c>
      <c r="B47" s="96">
        <v>3.5313118602121558</v>
      </c>
      <c r="C47" s="96">
        <v>3.3808080798131823</v>
      </c>
      <c r="D47" s="61">
        <v>3.3022638956177608</v>
      </c>
      <c r="E47" s="88">
        <v>-6.4862004167661982E-2</v>
      </c>
      <c r="F47" s="89">
        <v>-0.22904796459439503</v>
      </c>
      <c r="G47" s="89"/>
      <c r="H47" s="88">
        <v>-2.323236999592173E-2</v>
      </c>
      <c r="I47" s="94">
        <v>-7.8544184195421529E-2</v>
      </c>
    </row>
    <row r="48" spans="1:9" x14ac:dyDescent="0.2">
      <c r="A48" s="86" t="s">
        <v>151</v>
      </c>
      <c r="B48" s="96">
        <v>3.5190982603550531</v>
      </c>
      <c r="C48" s="96">
        <v>3.4090918929247573</v>
      </c>
      <c r="D48" s="61">
        <v>3.4040121627971085</v>
      </c>
      <c r="E48" s="88">
        <v>-3.2703291878622684E-2</v>
      </c>
      <c r="F48" s="89">
        <v>-0.11508609755794463</v>
      </c>
      <c r="G48" s="89"/>
      <c r="H48" s="88">
        <v>-1.4900537407605036E-3</v>
      </c>
      <c r="I48" s="94">
        <v>-5.0797301276488405E-3</v>
      </c>
    </row>
    <row r="49" spans="1:9" x14ac:dyDescent="0.2">
      <c r="A49" s="77"/>
      <c r="B49" s="98"/>
      <c r="C49" s="98"/>
      <c r="D49" s="63"/>
      <c r="E49" s="80"/>
      <c r="F49" s="93"/>
      <c r="G49" s="93"/>
      <c r="H49" s="85"/>
      <c r="I49" s="76"/>
    </row>
    <row r="50" spans="1:9" x14ac:dyDescent="0.2">
      <c r="A50" s="77" t="s">
        <v>9</v>
      </c>
      <c r="B50" s="99">
        <v>83.49642114325539</v>
      </c>
      <c r="C50" s="99">
        <v>84.76772907806621</v>
      </c>
      <c r="D50" s="64">
        <v>83.882548078819482</v>
      </c>
      <c r="E50" s="80">
        <v>4.6244728849109849E-3</v>
      </c>
      <c r="F50" s="93">
        <v>0.38612693556409283</v>
      </c>
      <c r="G50" s="93"/>
      <c r="H50" s="80">
        <v>-1.0442429080900907E-2</v>
      </c>
      <c r="I50" s="100">
        <v>-0.88518099924672811</v>
      </c>
    </row>
    <row r="51" spans="1:9" x14ac:dyDescent="0.2">
      <c r="A51" s="84" t="s">
        <v>10</v>
      </c>
      <c r="B51" s="99">
        <v>66.27070165201431</v>
      </c>
      <c r="C51" s="99">
        <v>67.759802580863237</v>
      </c>
      <c r="D51" s="64">
        <v>67.340068383481196</v>
      </c>
      <c r="E51" s="80">
        <v>1.6136342377693569E-2</v>
      </c>
      <c r="F51" s="93">
        <v>1.0693667314668858</v>
      </c>
      <c r="G51" s="93"/>
      <c r="H51" s="80">
        <v>-6.1944424481039295E-3</v>
      </c>
      <c r="I51" s="100">
        <v>-0.41973419738204143</v>
      </c>
    </row>
    <row r="52" spans="1:9" x14ac:dyDescent="0.2">
      <c r="A52" s="77" t="s">
        <v>11</v>
      </c>
      <c r="B52" s="99">
        <v>1.7454349603848995</v>
      </c>
      <c r="C52" s="99">
        <v>1.5834267126405701</v>
      </c>
      <c r="D52" s="64">
        <v>1.5176276718923856</v>
      </c>
      <c r="E52" s="80">
        <v>-0.13051605683564307</v>
      </c>
      <c r="F52" s="93">
        <v>-0.22780728849251397</v>
      </c>
      <c r="G52" s="93"/>
      <c r="H52" s="80">
        <v>-4.1554838138644308E-2</v>
      </c>
      <c r="I52" s="100">
        <v>-6.5799040748184545E-2</v>
      </c>
    </row>
    <row r="53" spans="1:9" x14ac:dyDescent="0.2">
      <c r="A53" s="77" t="s">
        <v>12</v>
      </c>
      <c r="B53" s="99">
        <v>13.362788230341257</v>
      </c>
      <c r="C53" s="99">
        <v>13.039213246753945</v>
      </c>
      <c r="D53" s="64">
        <v>12.687151080928494</v>
      </c>
      <c r="E53" s="80">
        <v>-5.0561090826738993E-2</v>
      </c>
      <c r="F53" s="93">
        <v>-0.67563714941276309</v>
      </c>
      <c r="G53" s="93"/>
      <c r="H53" s="80">
        <v>-2.7000261377970451E-2</v>
      </c>
      <c r="I53" s="100">
        <v>-0.35206216582545125</v>
      </c>
    </row>
    <row r="54" spans="1:9" x14ac:dyDescent="0.2">
      <c r="A54" s="84"/>
      <c r="B54" s="99"/>
      <c r="C54" s="99"/>
      <c r="D54" s="64"/>
      <c r="E54" s="80"/>
      <c r="F54" s="93"/>
      <c r="G54" s="93"/>
      <c r="H54" s="85"/>
      <c r="I54" s="100"/>
    </row>
    <row r="55" spans="1:9" x14ac:dyDescent="0.2">
      <c r="A55" s="86" t="s">
        <v>13</v>
      </c>
      <c r="B55" s="96">
        <v>1.7312444322516889</v>
      </c>
      <c r="C55" s="96">
        <v>1.4021150052924871</v>
      </c>
      <c r="D55" s="61">
        <v>1.3360737460405943</v>
      </c>
      <c r="E55" s="88">
        <v>-0.22825817016325547</v>
      </c>
      <c r="F55" s="89">
        <v>-0.39517068621109463</v>
      </c>
      <c r="G55" s="89"/>
      <c r="H55" s="88">
        <v>-4.7101171446429516E-2</v>
      </c>
      <c r="I55" s="94">
        <v>-6.6041259251892859E-2</v>
      </c>
    </row>
    <row r="56" spans="1:9" x14ac:dyDescent="0.2">
      <c r="A56" s="86" t="s">
        <v>14</v>
      </c>
      <c r="B56" s="96">
        <v>2.3659709737175554</v>
      </c>
      <c r="C56" s="96">
        <v>1.8422431717120342</v>
      </c>
      <c r="D56" s="61">
        <v>1.7502629599698596</v>
      </c>
      <c r="E56" s="88">
        <v>-0.26023481293190104</v>
      </c>
      <c r="F56" s="89">
        <v>-0.61570801374769579</v>
      </c>
      <c r="G56" s="89"/>
      <c r="H56" s="88">
        <v>-4.9928377075592875E-2</v>
      </c>
      <c r="I56" s="94">
        <v>-9.1980211742174633E-2</v>
      </c>
    </row>
    <row r="57" spans="1:9" x14ac:dyDescent="0.2">
      <c r="A57" s="101"/>
      <c r="B57" s="99"/>
      <c r="C57" s="99"/>
      <c r="D57" s="64"/>
      <c r="E57" s="80"/>
      <c r="F57" s="93"/>
      <c r="G57" s="93"/>
      <c r="H57" s="85"/>
      <c r="I57" s="100"/>
    </row>
    <row r="58" spans="1:9" x14ac:dyDescent="0.2">
      <c r="A58" s="102" t="s">
        <v>15</v>
      </c>
      <c r="B58" s="103">
        <v>100.81967213114753</v>
      </c>
      <c r="C58" s="103">
        <v>112.93130068957934</v>
      </c>
      <c r="D58" s="104">
        <v>113.58861562767919</v>
      </c>
      <c r="E58" s="105">
        <v>0.12665130947779374</v>
      </c>
      <c r="F58" s="106">
        <v>12.768943496531662</v>
      </c>
      <c r="G58" s="106"/>
      <c r="H58" s="105">
        <v>5.8204849681723157E-3</v>
      </c>
      <c r="I58" s="107">
        <v>0.65731493809984443</v>
      </c>
    </row>
    <row r="59" spans="1:9" x14ac:dyDescent="0.2">
      <c r="E59" s="7"/>
    </row>
  </sheetData>
  <mergeCells count="4">
    <mergeCell ref="E4:F4"/>
    <mergeCell ref="A1:I1"/>
    <mergeCell ref="H4:I4"/>
    <mergeCell ref="A2:I2"/>
  </mergeCells>
  <phoneticPr fontId="4" type="noConversion"/>
  <pageMargins left="0.75" right="0.75" top="1" bottom="1" header="0.5" footer="0.5"/>
  <pageSetup scale="8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9"/>
  <sheetViews>
    <sheetView workbookViewId="0">
      <selection activeCell="A22" sqref="A22"/>
    </sheetView>
  </sheetViews>
  <sheetFormatPr defaultRowHeight="12" x14ac:dyDescent="0.2"/>
  <cols>
    <col min="1" max="1" width="44.85546875" style="6" bestFit="1" customWidth="1"/>
    <col min="2" max="2" width="9.85546875" style="19" bestFit="1" customWidth="1"/>
    <col min="3" max="3" width="9.85546875" style="28" bestFit="1" customWidth="1"/>
    <col min="4" max="4" width="9.85546875" style="19" bestFit="1" customWidth="1"/>
    <col min="5" max="5" width="9.5703125" style="6" customWidth="1"/>
    <col min="6" max="6" width="8.42578125" style="6" bestFit="1" customWidth="1"/>
    <col min="7" max="7" width="2" style="6" customWidth="1"/>
    <col min="8" max="8" width="10.42578125" style="6" customWidth="1"/>
    <col min="9" max="9" width="8" style="6" bestFit="1" customWidth="1"/>
    <col min="10" max="16384" width="9.140625" style="6"/>
  </cols>
  <sheetData>
    <row r="1" spans="1:9" ht="15" x14ac:dyDescent="0.25">
      <c r="A1" s="287" t="s">
        <v>22</v>
      </c>
      <c r="B1" s="287"/>
      <c r="C1" s="287"/>
      <c r="D1" s="287"/>
      <c r="E1" s="288"/>
      <c r="F1" s="288"/>
      <c r="G1" s="288"/>
      <c r="H1" s="288"/>
      <c r="I1" s="288"/>
    </row>
    <row r="2" spans="1:9" s="30" customFormat="1" ht="12.75" x14ac:dyDescent="0.2">
      <c r="A2" s="294" t="s">
        <v>23</v>
      </c>
      <c r="B2" s="290"/>
      <c r="C2" s="290"/>
      <c r="D2" s="290"/>
      <c r="E2" s="290"/>
      <c r="F2" s="290"/>
      <c r="G2" s="292"/>
      <c r="H2" s="292"/>
      <c r="I2" s="292"/>
    </row>
    <row r="3" spans="1:9" x14ac:dyDescent="0.2">
      <c r="E3" s="29"/>
      <c r="F3" s="27"/>
      <c r="G3" s="27"/>
    </row>
    <row r="4" spans="1:9" ht="12.75" x14ac:dyDescent="0.2">
      <c r="A4" s="65"/>
      <c r="B4" s="67"/>
      <c r="C4" s="66"/>
      <c r="D4" s="67"/>
      <c r="E4" s="293" t="s">
        <v>183</v>
      </c>
      <c r="F4" s="286"/>
      <c r="G4" s="69"/>
      <c r="H4" s="285" t="s">
        <v>184</v>
      </c>
      <c r="I4" s="289"/>
    </row>
    <row r="5" spans="1:9" x14ac:dyDescent="0.2">
      <c r="A5" s="70" t="s">
        <v>18</v>
      </c>
      <c r="B5" s="51">
        <v>41182</v>
      </c>
      <c r="C5" s="51">
        <v>41455</v>
      </c>
      <c r="D5" s="51">
        <v>41547</v>
      </c>
      <c r="E5" s="108" t="s">
        <v>16</v>
      </c>
      <c r="F5" s="53" t="s">
        <v>17</v>
      </c>
      <c r="G5" s="53"/>
      <c r="H5" s="52" t="s">
        <v>16</v>
      </c>
      <c r="I5" s="71" t="s">
        <v>17</v>
      </c>
    </row>
    <row r="6" spans="1:9" x14ac:dyDescent="0.2">
      <c r="A6" s="72"/>
      <c r="B6" s="73"/>
      <c r="C6" s="73"/>
      <c r="D6" s="73"/>
      <c r="E6" s="72"/>
      <c r="F6" s="75"/>
      <c r="G6" s="75"/>
      <c r="H6" s="74"/>
      <c r="I6" s="76"/>
    </row>
    <row r="7" spans="1:9" x14ac:dyDescent="0.2">
      <c r="A7" s="77" t="s">
        <v>19</v>
      </c>
      <c r="B7" s="78">
        <v>9</v>
      </c>
      <c r="C7" s="79">
        <v>8</v>
      </c>
      <c r="D7" s="79">
        <v>6</v>
      </c>
      <c r="E7" s="109">
        <v>-0.33333333333333331</v>
      </c>
      <c r="F7" s="81">
        <v>-3</v>
      </c>
      <c r="G7" s="82"/>
      <c r="H7" s="80">
        <v>-0.25</v>
      </c>
      <c r="I7" s="83">
        <v>-2</v>
      </c>
    </row>
    <row r="8" spans="1:9" x14ac:dyDescent="0.2">
      <c r="A8" s="84"/>
      <c r="B8" s="73"/>
      <c r="C8" s="73"/>
      <c r="D8" s="73"/>
      <c r="E8" s="109"/>
      <c r="F8" s="75"/>
      <c r="G8" s="75"/>
      <c r="H8" s="85"/>
      <c r="I8" s="76"/>
    </row>
    <row r="9" spans="1:9" x14ac:dyDescent="0.2">
      <c r="A9" s="86" t="s">
        <v>1</v>
      </c>
      <c r="B9" s="87">
        <v>6607.0590000000002</v>
      </c>
      <c r="C9" s="87">
        <v>6759.1679999999997</v>
      </c>
      <c r="D9" s="87">
        <v>6937.34</v>
      </c>
      <c r="E9" s="110">
        <v>4.9989110132057236E-2</v>
      </c>
      <c r="F9" s="89">
        <v>330.28099999999995</v>
      </c>
      <c r="G9" s="89"/>
      <c r="H9" s="88">
        <v>2.6360049047456802E-2</v>
      </c>
      <c r="I9" s="90">
        <v>178.17200000000048</v>
      </c>
    </row>
    <row r="10" spans="1:9" x14ac:dyDescent="0.2">
      <c r="A10" s="91" t="s">
        <v>2</v>
      </c>
      <c r="B10" s="87">
        <v>139.41</v>
      </c>
      <c r="C10" s="87">
        <v>125.589</v>
      </c>
      <c r="D10" s="87">
        <v>124.521</v>
      </c>
      <c r="E10" s="110">
        <v>-0.10680008607703892</v>
      </c>
      <c r="F10" s="89">
        <v>-14.888999999999996</v>
      </c>
      <c r="G10" s="89"/>
      <c r="H10" s="88">
        <v>-8.5039294842701018E-3</v>
      </c>
      <c r="I10" s="90">
        <v>-1.0679999999999978</v>
      </c>
    </row>
    <row r="11" spans="1:9" x14ac:dyDescent="0.2">
      <c r="A11" s="77"/>
      <c r="B11" s="92"/>
      <c r="C11" s="92"/>
      <c r="D11" s="92"/>
      <c r="E11" s="109"/>
      <c r="F11" s="93"/>
      <c r="G11" s="93"/>
      <c r="H11" s="85"/>
      <c r="I11" s="54"/>
    </row>
    <row r="12" spans="1:9" x14ac:dyDescent="0.2">
      <c r="A12" s="77" t="s">
        <v>3</v>
      </c>
      <c r="B12" s="92">
        <v>8965.9249999999993</v>
      </c>
      <c r="C12" s="92">
        <v>8521.375</v>
      </c>
      <c r="D12" s="92">
        <v>8621.6239999999998</v>
      </c>
      <c r="E12" s="109">
        <v>-3.840105733652685E-2</v>
      </c>
      <c r="F12" s="93">
        <v>-344.30099999999948</v>
      </c>
      <c r="G12" s="93"/>
      <c r="H12" s="80">
        <v>1.1764415953998011E-2</v>
      </c>
      <c r="I12" s="54">
        <v>100.2489999999998</v>
      </c>
    </row>
    <row r="13" spans="1:9" x14ac:dyDescent="0.2">
      <c r="A13" s="84"/>
      <c r="B13" s="92"/>
      <c r="C13" s="92"/>
      <c r="D13" s="92"/>
      <c r="E13" s="109"/>
      <c r="F13" s="93"/>
      <c r="G13" s="93"/>
      <c r="H13" s="85"/>
      <c r="I13" s="54"/>
    </row>
    <row r="14" spans="1:9" x14ac:dyDescent="0.2">
      <c r="A14" s="86" t="s">
        <v>4</v>
      </c>
      <c r="B14" s="87">
        <v>6722.415</v>
      </c>
      <c r="C14" s="87">
        <v>6369.88</v>
      </c>
      <c r="D14" s="87">
        <v>6538.9340000000002</v>
      </c>
      <c r="E14" s="110">
        <v>-2.7293911488653969E-2</v>
      </c>
      <c r="F14" s="89">
        <v>-183.48099999999977</v>
      </c>
      <c r="G14" s="89"/>
      <c r="H14" s="88">
        <v>2.6539589442815262E-2</v>
      </c>
      <c r="I14" s="90">
        <v>169.05400000000009</v>
      </c>
    </row>
    <row r="15" spans="1:9" x14ac:dyDescent="0.2">
      <c r="A15" s="91" t="s">
        <v>5</v>
      </c>
      <c r="B15" s="87">
        <v>1346.7180000000001</v>
      </c>
      <c r="C15" s="87">
        <v>1314.105</v>
      </c>
      <c r="D15" s="87">
        <v>1350.0029999999999</v>
      </c>
      <c r="E15" s="110">
        <v>2.4392634538187314E-3</v>
      </c>
      <c r="F15" s="89">
        <v>3.2849999999998545</v>
      </c>
      <c r="G15" s="89"/>
      <c r="H15" s="88">
        <v>2.731745180179659E-2</v>
      </c>
      <c r="I15" s="90">
        <v>35.897999999999911</v>
      </c>
    </row>
    <row r="16" spans="1:9" x14ac:dyDescent="0.2">
      <c r="A16" s="77"/>
      <c r="B16" s="73"/>
      <c r="C16" s="73"/>
      <c r="D16" s="73"/>
      <c r="E16" s="109"/>
      <c r="F16" s="93"/>
      <c r="G16" s="93"/>
      <c r="H16" s="85"/>
      <c r="I16" s="54"/>
    </row>
    <row r="17" spans="1:9" x14ac:dyDescent="0.2">
      <c r="A17" s="84" t="s">
        <v>6</v>
      </c>
      <c r="B17" s="73">
        <v>148.66499999999999</v>
      </c>
      <c r="C17" s="73">
        <v>76.317999999999998</v>
      </c>
      <c r="D17" s="73">
        <v>56.756</v>
      </c>
      <c r="E17" s="109">
        <v>-0.61822890391147878</v>
      </c>
      <c r="F17" s="93">
        <v>-91.908999999999992</v>
      </c>
      <c r="G17" s="93"/>
      <c r="H17" s="80">
        <v>-0.25632223066642207</v>
      </c>
      <c r="I17" s="54">
        <v>-19.561999999999998</v>
      </c>
    </row>
    <row r="18" spans="1:9" x14ac:dyDescent="0.2">
      <c r="A18" s="77" t="s">
        <v>7</v>
      </c>
      <c r="B18" s="73">
        <v>159.548</v>
      </c>
      <c r="C18" s="73">
        <v>87.849000000000004</v>
      </c>
      <c r="D18" s="73">
        <v>70.024000000000001</v>
      </c>
      <c r="E18" s="109">
        <v>-0.56111013613458016</v>
      </c>
      <c r="F18" s="93">
        <v>-89.524000000000001</v>
      </c>
      <c r="G18" s="93"/>
      <c r="H18" s="80">
        <v>-0.20290498468963791</v>
      </c>
      <c r="I18" s="54">
        <v>-17.825000000000003</v>
      </c>
    </row>
    <row r="19" spans="1:9" x14ac:dyDescent="0.2">
      <c r="A19" s="77" t="s">
        <v>8</v>
      </c>
      <c r="B19" s="73">
        <v>21.837</v>
      </c>
      <c r="C19" s="73">
        <v>9.3559999999999999</v>
      </c>
      <c r="D19" s="73">
        <v>8.4179999999999993</v>
      </c>
      <c r="E19" s="109">
        <v>-0.6145074872922105</v>
      </c>
      <c r="F19" s="93">
        <v>-13.419</v>
      </c>
      <c r="G19" s="93"/>
      <c r="H19" s="80">
        <v>-0.10025651988029079</v>
      </c>
      <c r="I19" s="54">
        <v>-0.93800000000000061</v>
      </c>
    </row>
    <row r="20" spans="1:9" x14ac:dyDescent="0.2">
      <c r="A20" s="77"/>
      <c r="B20" s="73"/>
      <c r="C20" s="73"/>
      <c r="D20" s="73"/>
      <c r="E20" s="109"/>
      <c r="F20" s="93"/>
      <c r="G20" s="93"/>
      <c r="H20" s="85"/>
      <c r="I20" s="54"/>
    </row>
    <row r="21" spans="1:9" x14ac:dyDescent="0.2">
      <c r="A21" s="86" t="s">
        <v>155</v>
      </c>
      <c r="B21" s="87">
        <v>388.04199999999997</v>
      </c>
      <c r="C21" s="87">
        <v>240.34299999999999</v>
      </c>
      <c r="D21" s="87">
        <v>368.14100000000002</v>
      </c>
      <c r="E21" s="110">
        <v>-5.1285685570118582E-2</v>
      </c>
      <c r="F21" s="89">
        <v>-19.900999999999954</v>
      </c>
      <c r="G21" s="89"/>
      <c r="H21" s="88">
        <v>0.53173173339768598</v>
      </c>
      <c r="I21" s="90">
        <v>127.79800000000003</v>
      </c>
    </row>
    <row r="22" spans="1:9" x14ac:dyDescent="0.2">
      <c r="A22" s="91" t="s">
        <v>156</v>
      </c>
      <c r="B22" s="87">
        <v>62.344000000000001</v>
      </c>
      <c r="C22" s="87">
        <v>33.485999999999997</v>
      </c>
      <c r="D22" s="87">
        <v>51.162999999999997</v>
      </c>
      <c r="E22" s="110">
        <v>-0.17934364172975753</v>
      </c>
      <c r="F22" s="89">
        <v>-11.181000000000004</v>
      </c>
      <c r="G22" s="89"/>
      <c r="H22" s="88">
        <v>0.52789225347906588</v>
      </c>
      <c r="I22" s="90">
        <v>17.677</v>
      </c>
    </row>
    <row r="23" spans="1:9" x14ac:dyDescent="0.2">
      <c r="A23" s="86" t="s">
        <v>157</v>
      </c>
      <c r="B23" s="87">
        <v>325.69799999999998</v>
      </c>
      <c r="C23" s="87">
        <v>206.857</v>
      </c>
      <c r="D23" s="87">
        <v>316.97800000000001</v>
      </c>
      <c r="E23" s="110">
        <v>-2.6773268487985714E-2</v>
      </c>
      <c r="F23" s="89">
        <v>-8.7199999999999704</v>
      </c>
      <c r="G23" s="89"/>
      <c r="H23" s="88">
        <v>0.53235326819977091</v>
      </c>
      <c r="I23" s="90">
        <v>110.12100000000001</v>
      </c>
    </row>
    <row r="24" spans="1:9" x14ac:dyDescent="0.2">
      <c r="A24" s="77"/>
      <c r="B24" s="73"/>
      <c r="C24" s="73"/>
      <c r="D24" s="73"/>
      <c r="E24" s="109"/>
      <c r="F24" s="93"/>
      <c r="G24" s="93"/>
      <c r="H24" s="85"/>
      <c r="I24" s="76"/>
    </row>
    <row r="25" spans="1:9" x14ac:dyDescent="0.2">
      <c r="A25" s="84" t="s">
        <v>158</v>
      </c>
      <c r="B25" s="73">
        <v>24.651</v>
      </c>
      <c r="C25" s="73">
        <v>13.079000000000001</v>
      </c>
      <c r="D25" s="73">
        <v>18.721</v>
      </c>
      <c r="E25" s="109">
        <v>-0.24055819236542128</v>
      </c>
      <c r="F25" s="93">
        <v>-5.93</v>
      </c>
      <c r="G25" s="93"/>
      <c r="H25" s="80">
        <v>0.43137854576037915</v>
      </c>
      <c r="I25" s="54">
        <v>5.6419999999999995</v>
      </c>
    </row>
    <row r="26" spans="1:9" x14ac:dyDescent="0.2">
      <c r="A26" s="77" t="s">
        <v>159</v>
      </c>
      <c r="B26" s="73">
        <v>22.17</v>
      </c>
      <c r="C26" s="73">
        <v>11.539</v>
      </c>
      <c r="D26" s="73">
        <v>14.349</v>
      </c>
      <c r="E26" s="109">
        <v>-0.35277401894451965</v>
      </c>
      <c r="F26" s="93">
        <v>-7.8210000000000015</v>
      </c>
      <c r="G26" s="93"/>
      <c r="H26" s="80">
        <v>0.24352196897478123</v>
      </c>
      <c r="I26" s="54">
        <v>2.8100000000000005</v>
      </c>
    </row>
    <row r="27" spans="1:9" x14ac:dyDescent="0.2">
      <c r="A27" s="84" t="s">
        <v>160</v>
      </c>
      <c r="B27" s="73">
        <v>151.267</v>
      </c>
      <c r="C27" s="73">
        <v>89.087000000000003</v>
      </c>
      <c r="D27" s="73">
        <v>133.96799999999999</v>
      </c>
      <c r="E27" s="109">
        <v>-0.11436069995438534</v>
      </c>
      <c r="F27" s="93">
        <v>-17.299000000000007</v>
      </c>
      <c r="G27" s="93"/>
      <c r="H27" s="80">
        <v>0.50378843153322017</v>
      </c>
      <c r="I27" s="54">
        <v>44.880999999999986</v>
      </c>
    </row>
    <row r="28" spans="1:9" x14ac:dyDescent="0.2">
      <c r="A28" s="77"/>
      <c r="B28" s="73"/>
      <c r="C28" s="73"/>
      <c r="D28" s="73"/>
      <c r="E28" s="109"/>
      <c r="F28" s="93"/>
      <c r="G28" s="93"/>
      <c r="H28" s="85"/>
      <c r="I28" s="76"/>
    </row>
    <row r="29" spans="1:9" x14ac:dyDescent="0.2">
      <c r="A29" s="86" t="s">
        <v>161</v>
      </c>
      <c r="B29" s="87">
        <v>104.581</v>
      </c>
      <c r="C29" s="87">
        <v>70.677999999999997</v>
      </c>
      <c r="D29" s="87">
        <v>111.88500000000001</v>
      </c>
      <c r="E29" s="110">
        <v>6.9840602021399703E-2</v>
      </c>
      <c r="F29" s="89">
        <v>7.304000000000002</v>
      </c>
      <c r="G29" s="89"/>
      <c r="H29" s="88">
        <v>0.58302442061178883</v>
      </c>
      <c r="I29" s="94">
        <v>41.207000000000008</v>
      </c>
    </row>
    <row r="30" spans="1:9" x14ac:dyDescent="0.2">
      <c r="A30" s="77"/>
      <c r="B30" s="95"/>
      <c r="C30" s="95"/>
      <c r="D30" s="95"/>
      <c r="E30" s="109"/>
      <c r="F30" s="93"/>
      <c r="G30" s="93"/>
      <c r="H30" s="80"/>
      <c r="I30" s="54"/>
    </row>
    <row r="31" spans="1:9" x14ac:dyDescent="0.2">
      <c r="A31" s="84" t="s">
        <v>152</v>
      </c>
      <c r="B31" s="95">
        <v>130.03199999999998</v>
      </c>
      <c r="C31" s="95">
        <v>114.002</v>
      </c>
      <c r="D31" s="95">
        <v>127.79800000000003</v>
      </c>
      <c r="E31" s="109">
        <v>-1.7180386366432512E-2</v>
      </c>
      <c r="F31" s="93">
        <v>-2.233999999999952</v>
      </c>
      <c r="G31" s="93"/>
      <c r="H31" s="80">
        <v>0.12101542078209185</v>
      </c>
      <c r="I31" s="54">
        <v>13.796000000000035</v>
      </c>
    </row>
    <row r="32" spans="1:9" x14ac:dyDescent="0.2">
      <c r="A32" s="77" t="s">
        <v>153</v>
      </c>
      <c r="B32" s="95">
        <v>20.143999999999998</v>
      </c>
      <c r="C32" s="95">
        <v>15.445999999999998</v>
      </c>
      <c r="D32" s="95">
        <v>17.677</v>
      </c>
      <c r="E32" s="109">
        <v>-0.1224682287529785</v>
      </c>
      <c r="F32" s="93">
        <v>-2.4669999999999987</v>
      </c>
      <c r="G32" s="93"/>
      <c r="H32" s="80">
        <v>0.14443868962838288</v>
      </c>
      <c r="I32" s="54">
        <v>2.2310000000000016</v>
      </c>
    </row>
    <row r="33" spans="1:9" x14ac:dyDescent="0.2">
      <c r="A33" s="77" t="s">
        <v>154</v>
      </c>
      <c r="B33" s="73">
        <v>109.88799999999998</v>
      </c>
      <c r="C33" s="95">
        <v>98.555999999999997</v>
      </c>
      <c r="D33" s="73">
        <v>110.12100000000004</v>
      </c>
      <c r="E33" s="109">
        <v>2.1203407105421972E-3</v>
      </c>
      <c r="F33" s="93">
        <v>0.23300000000006094</v>
      </c>
      <c r="G33" s="93"/>
      <c r="H33" s="80">
        <v>0.11734445391452616</v>
      </c>
      <c r="I33" s="54">
        <v>11.56500000000004</v>
      </c>
    </row>
    <row r="34" spans="1:9" x14ac:dyDescent="0.2">
      <c r="A34" s="77"/>
      <c r="B34" s="95"/>
      <c r="C34" s="95"/>
      <c r="D34" s="95"/>
      <c r="E34" s="109"/>
      <c r="F34" s="93"/>
      <c r="G34" s="93"/>
      <c r="H34" s="80"/>
      <c r="I34" s="54"/>
    </row>
    <row r="35" spans="1:9" x14ac:dyDescent="0.2">
      <c r="A35" s="86" t="s">
        <v>165</v>
      </c>
      <c r="B35" s="87">
        <v>7.7059999999999995</v>
      </c>
      <c r="C35" s="87">
        <v>6.5780000000000003</v>
      </c>
      <c r="D35" s="87">
        <v>5.6419999999999995</v>
      </c>
      <c r="E35" s="110">
        <v>-0.26784323903451857</v>
      </c>
      <c r="F35" s="89">
        <v>-2.0640000000000001</v>
      </c>
      <c r="G35" s="89"/>
      <c r="H35" s="88">
        <v>-0.1422924901185772</v>
      </c>
      <c r="I35" s="90">
        <v>-0.93600000000000083</v>
      </c>
    </row>
    <row r="36" spans="1:9" x14ac:dyDescent="0.2">
      <c r="A36" s="86" t="s">
        <v>166</v>
      </c>
      <c r="B36" s="87">
        <v>2.088000000000001</v>
      </c>
      <c r="C36" s="87">
        <v>7.4269999999999996</v>
      </c>
      <c r="D36" s="87">
        <v>2.8100000000000005</v>
      </c>
      <c r="E36" s="110">
        <v>0.34578544061302646</v>
      </c>
      <c r="F36" s="89">
        <v>0.72199999999999953</v>
      </c>
      <c r="G36" s="89"/>
      <c r="H36" s="88">
        <v>-0.62165073380907487</v>
      </c>
      <c r="I36" s="90">
        <v>-4.6169999999999991</v>
      </c>
    </row>
    <row r="37" spans="1:9" x14ac:dyDescent="0.2">
      <c r="A37" s="86" t="s">
        <v>167</v>
      </c>
      <c r="B37" s="87">
        <v>49.070999999999998</v>
      </c>
      <c r="C37" s="87">
        <v>45.525000000000006</v>
      </c>
      <c r="D37" s="87">
        <v>44.880999999999986</v>
      </c>
      <c r="E37" s="110">
        <v>-8.5386480813515353E-2</v>
      </c>
      <c r="F37" s="89">
        <v>-4.1900000000000119</v>
      </c>
      <c r="G37" s="89"/>
      <c r="H37" s="88">
        <v>-1.414607358594222E-2</v>
      </c>
      <c r="I37" s="90">
        <v>-0.64400000000001967</v>
      </c>
    </row>
    <row r="38" spans="1:9" x14ac:dyDescent="0.2">
      <c r="A38" s="77"/>
      <c r="B38" s="95"/>
      <c r="C38" s="95"/>
      <c r="D38" s="95"/>
      <c r="E38" s="109"/>
      <c r="F38" s="93"/>
      <c r="G38" s="93"/>
      <c r="H38" s="80"/>
      <c r="I38" s="54"/>
    </row>
    <row r="39" spans="1:9" x14ac:dyDescent="0.2">
      <c r="A39" s="77" t="s">
        <v>168</v>
      </c>
      <c r="B39" s="95">
        <v>39.091999999999999</v>
      </c>
      <c r="C39" s="95">
        <v>31.318999999999996</v>
      </c>
      <c r="D39" s="95">
        <v>41.207000000000008</v>
      </c>
      <c r="E39" s="109">
        <v>5.410314130768467E-2</v>
      </c>
      <c r="F39" s="93">
        <v>2.1150000000000091</v>
      </c>
      <c r="G39" s="93"/>
      <c r="H39" s="80">
        <v>0.31571889268495207</v>
      </c>
      <c r="I39" s="54">
        <v>9.8880000000000123</v>
      </c>
    </row>
    <row r="40" spans="1:9" x14ac:dyDescent="0.2">
      <c r="A40" s="77"/>
      <c r="B40" s="95"/>
      <c r="C40" s="95"/>
      <c r="D40" s="95"/>
      <c r="E40" s="109"/>
      <c r="F40" s="93"/>
      <c r="G40" s="93"/>
      <c r="H40" s="80"/>
      <c r="I40" s="54"/>
    </row>
    <row r="41" spans="1:9" x14ac:dyDescent="0.2">
      <c r="A41" s="86" t="s">
        <v>162</v>
      </c>
      <c r="B41" s="96">
        <v>1.5513483550219305</v>
      </c>
      <c r="C41" s="96">
        <v>1.6588402693227324</v>
      </c>
      <c r="D41" s="96">
        <v>1.7298678879988272</v>
      </c>
      <c r="E41" s="110">
        <v>0.11507378881023346</v>
      </c>
      <c r="F41" s="89">
        <v>0.17851953297689671</v>
      </c>
      <c r="G41" s="89"/>
      <c r="H41" s="88">
        <v>4.2817635904808207E-2</v>
      </c>
      <c r="I41" s="94">
        <v>7.102761867609475E-2</v>
      </c>
    </row>
    <row r="42" spans="1:9" x14ac:dyDescent="0.2">
      <c r="A42" s="86" t="s">
        <v>147</v>
      </c>
      <c r="B42" s="96">
        <v>1.7440252957726059</v>
      </c>
      <c r="C42" s="96">
        <v>1.4701383286148066</v>
      </c>
      <c r="D42" s="96">
        <v>1.9117975917298184</v>
      </c>
      <c r="E42" s="110">
        <v>9.6198315680329147E-2</v>
      </c>
      <c r="F42" s="89">
        <v>0.16777229595721255</v>
      </c>
      <c r="G42" s="89"/>
      <c r="H42" s="88">
        <v>0.30042020843790385</v>
      </c>
      <c r="I42" s="94">
        <v>0.4416592631150118</v>
      </c>
    </row>
    <row r="43" spans="1:9" x14ac:dyDescent="0.2">
      <c r="A43" s="84"/>
      <c r="B43" s="97"/>
      <c r="C43" s="97"/>
      <c r="D43" s="97"/>
      <c r="E43" s="109"/>
      <c r="F43" s="93"/>
      <c r="G43" s="93"/>
      <c r="H43" s="80"/>
      <c r="I43" s="54"/>
    </row>
    <row r="44" spans="1:9" x14ac:dyDescent="0.2">
      <c r="A44" s="77" t="s">
        <v>163</v>
      </c>
      <c r="B44" s="97">
        <v>10.35933684706078</v>
      </c>
      <c r="C44" s="97">
        <v>10.756826889784302</v>
      </c>
      <c r="D44" s="97">
        <v>11.055870986953362</v>
      </c>
      <c r="E44" s="109">
        <v>6.7237329008198815E-2</v>
      </c>
      <c r="F44" s="93">
        <v>0.69653413989258262</v>
      </c>
      <c r="G44" s="93"/>
      <c r="H44" s="80">
        <v>2.7800400641667031E-2</v>
      </c>
      <c r="I44" s="54">
        <v>0.29904409716906066</v>
      </c>
    </row>
    <row r="45" spans="1:9" x14ac:dyDescent="0.2">
      <c r="A45" s="77" t="s">
        <v>148</v>
      </c>
      <c r="B45" s="97">
        <v>11.611042549368166</v>
      </c>
      <c r="C45" s="97">
        <v>9.5331803775192991</v>
      </c>
      <c r="D45" s="97">
        <v>12.209454349360708</v>
      </c>
      <c r="E45" s="109">
        <v>5.1538162697121935E-2</v>
      </c>
      <c r="F45" s="93">
        <v>0.59841179999254202</v>
      </c>
      <c r="G45" s="93"/>
      <c r="H45" s="80">
        <v>0.28073254316602186</v>
      </c>
      <c r="I45" s="54">
        <v>2.6762739718414092</v>
      </c>
    </row>
    <row r="46" spans="1:9" x14ac:dyDescent="0.2">
      <c r="A46" s="77"/>
      <c r="B46" s="97"/>
      <c r="C46" s="97"/>
      <c r="D46" s="97"/>
      <c r="E46" s="109"/>
      <c r="F46" s="93"/>
      <c r="G46" s="93"/>
      <c r="H46" s="80"/>
      <c r="I46" s="54"/>
    </row>
    <row r="47" spans="1:9" x14ac:dyDescent="0.2">
      <c r="A47" s="86" t="s">
        <v>164</v>
      </c>
      <c r="B47" s="87">
        <v>4.8459153071211283</v>
      </c>
      <c r="C47" s="87">
        <v>4.8550145956491768</v>
      </c>
      <c r="D47" s="87">
        <v>4.904512792485499</v>
      </c>
      <c r="E47" s="110">
        <v>1.2092139802414834E-2</v>
      </c>
      <c r="F47" s="89">
        <v>5.8597485364370705E-2</v>
      </c>
      <c r="G47" s="89"/>
      <c r="H47" s="88">
        <v>1.0195272508692352E-2</v>
      </c>
      <c r="I47" s="94">
        <v>4.9498196836322172E-2</v>
      </c>
    </row>
    <row r="48" spans="1:9" x14ac:dyDescent="0.2">
      <c r="A48" s="86" t="s">
        <v>151</v>
      </c>
      <c r="B48" s="87">
        <v>4.9024724163987541</v>
      </c>
      <c r="C48" s="87">
        <v>4.6262956389080401</v>
      </c>
      <c r="D48" s="87">
        <v>5.1090606595694759</v>
      </c>
      <c r="E48" s="110">
        <v>4.2139603372307571E-2</v>
      </c>
      <c r="F48" s="89">
        <v>0.20658824317072177</v>
      </c>
      <c r="G48" s="89"/>
      <c r="H48" s="88">
        <v>0.10435239300344075</v>
      </c>
      <c r="I48" s="94">
        <v>0.48276502066143578</v>
      </c>
    </row>
    <row r="49" spans="1:9" x14ac:dyDescent="0.2">
      <c r="A49" s="77"/>
      <c r="B49" s="98"/>
      <c r="C49" s="98"/>
      <c r="D49" s="98"/>
      <c r="E49" s="109"/>
      <c r="F49" s="93"/>
      <c r="G49" s="93"/>
      <c r="H49" s="85"/>
      <c r="I49" s="76"/>
    </row>
    <row r="50" spans="1:9" x14ac:dyDescent="0.2">
      <c r="A50" s="77" t="s">
        <v>9</v>
      </c>
      <c r="B50" s="99">
        <v>98.28400954121399</v>
      </c>
      <c r="C50" s="99">
        <v>106.11138671372144</v>
      </c>
      <c r="D50" s="99">
        <v>106.09282797471269</v>
      </c>
      <c r="E50" s="109">
        <v>7.9451565620388992E-2</v>
      </c>
      <c r="F50" s="93">
        <v>7.8088184334987005</v>
      </c>
      <c r="G50" s="93"/>
      <c r="H50" s="80">
        <v>-1.7489865681261064E-4</v>
      </c>
      <c r="I50" s="100">
        <v>-1.8558739008753378E-2</v>
      </c>
    </row>
    <row r="51" spans="1:9" x14ac:dyDescent="0.2">
      <c r="A51" s="84" t="s">
        <v>10</v>
      </c>
      <c r="B51" s="99">
        <v>73.690768102566125</v>
      </c>
      <c r="C51" s="99">
        <v>79.320156664857493</v>
      </c>
      <c r="D51" s="99">
        <v>80.464422943983635</v>
      </c>
      <c r="E51" s="109">
        <v>9.1919992365795844E-2</v>
      </c>
      <c r="F51" s="93">
        <v>6.7736548414175104</v>
      </c>
      <c r="G51" s="93"/>
      <c r="H51" s="80">
        <v>1.4425920563431081E-2</v>
      </c>
      <c r="I51" s="100">
        <v>1.1442662791261426</v>
      </c>
    </row>
    <row r="52" spans="1:9" x14ac:dyDescent="0.2">
      <c r="A52" s="77" t="s">
        <v>11</v>
      </c>
      <c r="B52" s="99">
        <v>2.1100159692837615</v>
      </c>
      <c r="C52" s="99">
        <v>1.8580541273718898</v>
      </c>
      <c r="D52" s="99">
        <v>1.7949386940815932</v>
      </c>
      <c r="E52" s="109">
        <v>-0.14932459269922979</v>
      </c>
      <c r="F52" s="93">
        <v>-0.31507727520216822</v>
      </c>
      <c r="G52" s="93"/>
      <c r="H52" s="80">
        <v>-3.396856547961264E-2</v>
      </c>
      <c r="I52" s="100">
        <v>-6.3115433290296563E-2</v>
      </c>
    </row>
    <row r="53" spans="1:9" x14ac:dyDescent="0.2">
      <c r="A53" s="77" t="s">
        <v>12</v>
      </c>
      <c r="B53" s="99">
        <v>15.020402245167123</v>
      </c>
      <c r="C53" s="99">
        <v>15.421278842909741</v>
      </c>
      <c r="D53" s="99">
        <v>15.65833768672816</v>
      </c>
      <c r="E53" s="109">
        <v>4.2471262163854204E-2</v>
      </c>
      <c r="F53" s="93">
        <v>0.63793544156103721</v>
      </c>
      <c r="G53" s="93"/>
      <c r="H53" s="80">
        <v>1.5372190998764784E-2</v>
      </c>
      <c r="I53" s="100">
        <v>0.23705884381841891</v>
      </c>
    </row>
    <row r="54" spans="1:9" x14ac:dyDescent="0.2">
      <c r="A54" s="84"/>
      <c r="B54" s="99"/>
      <c r="C54" s="99"/>
      <c r="D54" s="99"/>
      <c r="E54" s="109"/>
      <c r="F54" s="93"/>
      <c r="G54" s="93"/>
      <c r="H54" s="85"/>
      <c r="I54" s="100"/>
    </row>
    <row r="55" spans="1:9" x14ac:dyDescent="0.2">
      <c r="A55" s="86" t="s">
        <v>20</v>
      </c>
      <c r="B55" s="87">
        <v>2.2500934228073333</v>
      </c>
      <c r="C55" s="87">
        <v>1.1291034636215582</v>
      </c>
      <c r="D55" s="87">
        <v>0.8181233729354479</v>
      </c>
      <c r="E55" s="110">
        <v>-0.63640470895883305</v>
      </c>
      <c r="F55" s="89">
        <v>-1.4319700498718855</v>
      </c>
      <c r="G55" s="89"/>
      <c r="H55" s="88">
        <v>-0.27542213863081511</v>
      </c>
      <c r="I55" s="94">
        <v>-0.31098009068611032</v>
      </c>
    </row>
    <row r="56" spans="1:9" x14ac:dyDescent="0.2">
      <c r="A56" s="86" t="s">
        <v>21</v>
      </c>
      <c r="B56" s="87">
        <v>2.4148111890630912</v>
      </c>
      <c r="C56" s="87">
        <v>1.2997013833655269</v>
      </c>
      <c r="D56" s="87">
        <v>1.0093782343088271</v>
      </c>
      <c r="E56" s="110">
        <v>-0.58200531831209135</v>
      </c>
      <c r="F56" s="89">
        <v>-1.4054329547542641</v>
      </c>
      <c r="G56" s="89"/>
      <c r="H56" s="88">
        <v>-0.22337681006764731</v>
      </c>
      <c r="I56" s="94">
        <v>-0.29032314905669976</v>
      </c>
    </row>
    <row r="57" spans="1:9" x14ac:dyDescent="0.2">
      <c r="A57" s="101"/>
      <c r="B57" s="99"/>
      <c r="C57" s="99"/>
      <c r="D57" s="99"/>
      <c r="E57" s="109"/>
      <c r="F57" s="93"/>
      <c r="G57" s="93"/>
      <c r="H57" s="85"/>
      <c r="I57" s="100"/>
    </row>
    <row r="58" spans="1:9" x14ac:dyDescent="0.2">
      <c r="A58" s="102" t="s">
        <v>15</v>
      </c>
      <c r="B58" s="103">
        <v>93.77459388558168</v>
      </c>
      <c r="C58" s="103">
        <v>164.56012998244191</v>
      </c>
      <c r="D58" s="103">
        <v>219.39706815138487</v>
      </c>
      <c r="E58" s="111">
        <v>1.3396216294903975</v>
      </c>
      <c r="F58" s="106">
        <v>125.62247426580319</v>
      </c>
      <c r="G58" s="106"/>
      <c r="H58" s="105">
        <v>0.33323343980582604</v>
      </c>
      <c r="I58" s="107">
        <v>54.836938168942964</v>
      </c>
    </row>
    <row r="59" spans="1:9" x14ac:dyDescent="0.2">
      <c r="E59" s="7"/>
    </row>
  </sheetData>
  <mergeCells count="4">
    <mergeCell ref="E4:F4"/>
    <mergeCell ref="H4:I4"/>
    <mergeCell ref="A1:I1"/>
    <mergeCell ref="A2:I2"/>
  </mergeCells>
  <phoneticPr fontId="4" type="noConversion"/>
  <printOptions horizontalCentered="1"/>
  <pageMargins left="0.75" right="0.75" top="1" bottom="1" header="0.5" footer="0.5"/>
  <pageSetup scale="7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pageSetUpPr fitToPage="1"/>
  </sheetPr>
  <dimension ref="A1:I76"/>
  <sheetViews>
    <sheetView workbookViewId="0">
      <selection activeCell="B18" sqref="B18"/>
    </sheetView>
  </sheetViews>
  <sheetFormatPr defaultRowHeight="12.75" x14ac:dyDescent="0.2"/>
  <cols>
    <col min="1" max="1" width="41" customWidth="1"/>
    <col min="2" max="3" width="10.140625" customWidth="1"/>
    <col min="4" max="4" width="10.140625" style="6" customWidth="1"/>
    <col min="5" max="5" width="10.140625" style="8" customWidth="1"/>
    <col min="6" max="6" width="9.140625" style="9"/>
    <col min="7" max="7" width="2.28515625" customWidth="1"/>
  </cols>
  <sheetData>
    <row r="1" spans="1:9" ht="15.75" x14ac:dyDescent="0.25">
      <c r="A1" s="295" t="s">
        <v>60</v>
      </c>
      <c r="B1" s="292"/>
      <c r="C1" s="292"/>
      <c r="D1" s="292"/>
      <c r="E1" s="292"/>
      <c r="F1" s="292"/>
      <c r="G1" s="292"/>
      <c r="H1" s="292"/>
      <c r="I1" s="292"/>
    </row>
    <row r="2" spans="1:9" x14ac:dyDescent="0.2">
      <c r="A2" s="288" t="s">
        <v>23</v>
      </c>
      <c r="B2" s="292"/>
      <c r="C2" s="292"/>
      <c r="D2" s="292"/>
      <c r="E2" s="292"/>
      <c r="F2" s="292"/>
      <c r="G2" s="292"/>
      <c r="H2" s="292"/>
      <c r="I2" s="292"/>
    </row>
    <row r="3" spans="1:9" ht="15.75" x14ac:dyDescent="0.25">
      <c r="A3" s="5"/>
      <c r="B3" s="5"/>
      <c r="C3" s="5"/>
      <c r="D3" s="24"/>
      <c r="E3" s="17"/>
      <c r="F3" s="17"/>
    </row>
    <row r="4" spans="1:9" x14ac:dyDescent="0.2">
      <c r="A4" s="113"/>
      <c r="B4" s="114">
        <v>41182</v>
      </c>
      <c r="C4" s="114">
        <v>41455</v>
      </c>
      <c r="D4" s="114">
        <v>41547</v>
      </c>
      <c r="E4" s="293" t="s">
        <v>183</v>
      </c>
      <c r="F4" s="286"/>
      <c r="G4" s="69"/>
      <c r="H4" s="285" t="s">
        <v>184</v>
      </c>
      <c r="I4" s="289"/>
    </row>
    <row r="5" spans="1:9" x14ac:dyDescent="0.2">
      <c r="A5" s="102"/>
      <c r="B5" s="149"/>
      <c r="C5" s="149"/>
      <c r="D5" s="150"/>
      <c r="E5" s="121" t="s">
        <v>16</v>
      </c>
      <c r="F5" s="115" t="s">
        <v>17</v>
      </c>
      <c r="G5" s="116"/>
      <c r="H5" s="115" t="s">
        <v>16</v>
      </c>
      <c r="I5" s="117" t="s">
        <v>17</v>
      </c>
    </row>
    <row r="6" spans="1:9" x14ac:dyDescent="0.2">
      <c r="A6" s="77"/>
      <c r="B6" s="118"/>
      <c r="C6" s="118"/>
      <c r="D6" s="134"/>
      <c r="E6" s="122"/>
      <c r="F6" s="119"/>
      <c r="G6" s="74"/>
      <c r="H6" s="119"/>
      <c r="I6" s="120"/>
    </row>
    <row r="7" spans="1:9" x14ac:dyDescent="0.2">
      <c r="A7" s="135" t="s">
        <v>61</v>
      </c>
      <c r="B7" s="2">
        <v>153</v>
      </c>
      <c r="C7" s="2">
        <v>150</v>
      </c>
      <c r="D7" s="136">
        <v>146</v>
      </c>
      <c r="E7" s="109">
        <v>-6.4102564102564097E-2</v>
      </c>
      <c r="F7" s="81">
        <v>-7</v>
      </c>
      <c r="G7" s="82"/>
      <c r="H7" s="80">
        <v>-2.6666666666666668E-2</v>
      </c>
      <c r="I7" s="83">
        <v>-4</v>
      </c>
    </row>
    <row r="8" spans="1:9" x14ac:dyDescent="0.2">
      <c r="A8" s="84"/>
      <c r="B8" s="2"/>
      <c r="C8" s="2"/>
      <c r="D8" s="136"/>
      <c r="E8" s="109"/>
      <c r="F8" s="75"/>
      <c r="G8" s="75"/>
      <c r="H8" s="85"/>
      <c r="I8" s="76"/>
    </row>
    <row r="9" spans="1:9" x14ac:dyDescent="0.2">
      <c r="A9" s="86" t="s">
        <v>62</v>
      </c>
      <c r="B9" s="137">
        <v>39984.686953999983</v>
      </c>
      <c r="C9" s="137">
        <v>40601.684492000022</v>
      </c>
      <c r="D9" s="138">
        <v>41748.586464999971</v>
      </c>
      <c r="E9" s="110">
        <v>4.4114375911689659E-2</v>
      </c>
      <c r="F9" s="89">
        <v>1763.8995109999887</v>
      </c>
      <c r="G9" s="89"/>
      <c r="H9" s="88">
        <v>2.8247645075561573E-2</v>
      </c>
      <c r="I9" s="90">
        <v>1146.9019729999491</v>
      </c>
    </row>
    <row r="10" spans="1:9" x14ac:dyDescent="0.2">
      <c r="A10" s="91" t="s">
        <v>63</v>
      </c>
      <c r="B10" s="139">
        <v>962.96147699999972</v>
      </c>
      <c r="C10" s="139">
        <v>756.04597699999999</v>
      </c>
      <c r="D10" s="140">
        <v>695.67511799999966</v>
      </c>
      <c r="E10" s="110">
        <v>-0.27756703189488041</v>
      </c>
      <c r="F10" s="89">
        <v>-267.28635900000006</v>
      </c>
      <c r="G10" s="89"/>
      <c r="H10" s="88">
        <v>-7.9850777382022023E-2</v>
      </c>
      <c r="I10" s="90">
        <v>-60.370859000000337</v>
      </c>
    </row>
    <row r="11" spans="1:9" x14ac:dyDescent="0.2">
      <c r="A11" s="77"/>
      <c r="B11" s="124"/>
      <c r="C11" s="124"/>
      <c r="D11" s="125"/>
      <c r="E11" s="109"/>
      <c r="F11" s="93"/>
      <c r="G11" s="93"/>
      <c r="H11" s="85"/>
      <c r="I11" s="54"/>
    </row>
    <row r="12" spans="1:9" x14ac:dyDescent="0.2">
      <c r="A12" s="77" t="s">
        <v>3</v>
      </c>
      <c r="B12" s="124">
        <v>76474.414029000036</v>
      </c>
      <c r="C12" s="124">
        <v>79047.067721999993</v>
      </c>
      <c r="D12" s="125">
        <v>79334.307203000033</v>
      </c>
      <c r="E12" s="109">
        <v>3.739673210069306E-2</v>
      </c>
      <c r="F12" s="93">
        <v>2859.8931739999971</v>
      </c>
      <c r="G12" s="93"/>
      <c r="H12" s="80">
        <v>3.633777814633565E-3</v>
      </c>
      <c r="I12" s="54">
        <v>287.23948100004054</v>
      </c>
    </row>
    <row r="13" spans="1:9" x14ac:dyDescent="0.2">
      <c r="A13" s="84"/>
      <c r="B13" s="124"/>
      <c r="C13" s="124"/>
      <c r="D13" s="125"/>
      <c r="E13" s="109"/>
      <c r="F13" s="93"/>
      <c r="G13" s="93"/>
      <c r="H13" s="85"/>
      <c r="I13" s="54"/>
    </row>
    <row r="14" spans="1:9" x14ac:dyDescent="0.2">
      <c r="A14" s="86" t="s">
        <v>64</v>
      </c>
      <c r="B14" s="139">
        <v>65819.517112999994</v>
      </c>
      <c r="C14" s="139">
        <v>68030.036338000034</v>
      </c>
      <c r="D14" s="140">
        <v>68195.600330999951</v>
      </c>
      <c r="E14" s="110">
        <v>3.6099979492718835E-2</v>
      </c>
      <c r="F14" s="89">
        <v>2376.0832179999561</v>
      </c>
      <c r="G14" s="89"/>
      <c r="H14" s="88">
        <v>2.4336896158239415E-3</v>
      </c>
      <c r="I14" s="90">
        <v>165.56399299991608</v>
      </c>
    </row>
    <row r="15" spans="1:9" x14ac:dyDescent="0.2">
      <c r="A15" s="86" t="s">
        <v>125</v>
      </c>
      <c r="B15" s="139">
        <v>7777.669461000004</v>
      </c>
      <c r="C15" s="139">
        <v>8405.6690350000063</v>
      </c>
      <c r="D15" s="140">
        <v>8578.9790590000011</v>
      </c>
      <c r="E15" s="110">
        <v>0.10302695454185189</v>
      </c>
      <c r="F15" s="89">
        <v>801.3095979999971</v>
      </c>
      <c r="G15" s="89"/>
      <c r="H15" s="88">
        <v>2.06182307771525E-2</v>
      </c>
      <c r="I15" s="90">
        <v>173.31002399999488</v>
      </c>
    </row>
    <row r="16" spans="1:9" x14ac:dyDescent="0.2">
      <c r="A16" s="77"/>
      <c r="B16" s="124"/>
      <c r="C16" s="124"/>
      <c r="D16" s="125"/>
      <c r="E16" s="109"/>
      <c r="F16" s="93"/>
      <c r="G16" s="93"/>
      <c r="H16" s="85"/>
      <c r="I16" s="54"/>
    </row>
    <row r="17" spans="1:9" x14ac:dyDescent="0.2">
      <c r="A17" s="141" t="s">
        <v>65</v>
      </c>
      <c r="B17" s="124">
        <v>529.22706300000004</v>
      </c>
      <c r="C17" s="124">
        <v>478.73011400000007</v>
      </c>
      <c r="D17" s="125">
        <v>415.64607900000021</v>
      </c>
      <c r="E17" s="109">
        <v>-0.21461673436756923</v>
      </c>
      <c r="F17" s="93">
        <v>-113.58098399999983</v>
      </c>
      <c r="G17" s="93"/>
      <c r="H17" s="80">
        <v>-0.13177369284941171</v>
      </c>
      <c r="I17" s="54">
        <v>-63.084034999999858</v>
      </c>
    </row>
    <row r="18" spans="1:9" x14ac:dyDescent="0.2">
      <c r="A18" s="77" t="s">
        <v>128</v>
      </c>
      <c r="B18" s="124">
        <v>116.70135600000003</v>
      </c>
      <c r="C18" s="124">
        <v>63.358952999999993</v>
      </c>
      <c r="D18" s="125">
        <v>57.221907000000002</v>
      </c>
      <c r="E18" s="109">
        <v>-0.50967230406474462</v>
      </c>
      <c r="F18" s="93">
        <v>-59.479449000000031</v>
      </c>
      <c r="G18" s="93"/>
      <c r="H18" s="80">
        <v>-9.686154378213907E-2</v>
      </c>
      <c r="I18" s="54">
        <v>-6.1370459999999909</v>
      </c>
    </row>
    <row r="19" spans="1:9" x14ac:dyDescent="0.2">
      <c r="A19" s="77"/>
      <c r="B19" s="124"/>
      <c r="C19" s="124"/>
      <c r="D19" s="125"/>
      <c r="E19" s="109"/>
      <c r="F19" s="93"/>
      <c r="G19" s="93"/>
      <c r="H19" s="80"/>
      <c r="I19" s="54"/>
    </row>
    <row r="20" spans="1:9" x14ac:dyDescent="0.2">
      <c r="A20" s="142" t="s">
        <v>155</v>
      </c>
      <c r="B20" s="139">
        <v>1857.1302729999995</v>
      </c>
      <c r="C20" s="139">
        <v>1149.3642750000006</v>
      </c>
      <c r="D20" s="140">
        <v>1725.094347</v>
      </c>
      <c r="E20" s="110">
        <v>-7.1096749603197923E-2</v>
      </c>
      <c r="F20" s="89">
        <v>-132.03592599999956</v>
      </c>
      <c r="G20" s="89"/>
      <c r="H20" s="88">
        <v>0.50091175141144795</v>
      </c>
      <c r="I20" s="90">
        <v>575.73007199999938</v>
      </c>
    </row>
    <row r="21" spans="1:9" x14ac:dyDescent="0.2">
      <c r="A21" s="143" t="s">
        <v>156</v>
      </c>
      <c r="B21" s="139">
        <v>295.65468699999997</v>
      </c>
      <c r="C21" s="139">
        <v>158.71618299999997</v>
      </c>
      <c r="D21" s="140">
        <v>234.59019199999983</v>
      </c>
      <c r="E21" s="110">
        <v>-0.20653991864502436</v>
      </c>
      <c r="F21" s="89">
        <v>-61.064495000000136</v>
      </c>
      <c r="G21" s="89"/>
      <c r="H21" s="88">
        <v>0.47804834747065378</v>
      </c>
      <c r="I21" s="90">
        <v>75.874008999999859</v>
      </c>
    </row>
    <row r="22" spans="1:9" x14ac:dyDescent="0.2">
      <c r="A22" s="143" t="s">
        <v>157</v>
      </c>
      <c r="B22" s="139">
        <v>1561.4755859999996</v>
      </c>
      <c r="C22" s="139">
        <v>990.64809200000059</v>
      </c>
      <c r="D22" s="140">
        <v>1490.5041550000001</v>
      </c>
      <c r="E22" s="110">
        <v>-4.5451514987695431E-2</v>
      </c>
      <c r="F22" s="89">
        <v>-70.971430999999484</v>
      </c>
      <c r="G22" s="89"/>
      <c r="H22" s="88">
        <v>0.50457480010974387</v>
      </c>
      <c r="I22" s="90">
        <v>499.85606299999949</v>
      </c>
    </row>
    <row r="23" spans="1:9" x14ac:dyDescent="0.2">
      <c r="A23" s="77"/>
      <c r="B23" s="124"/>
      <c r="C23" s="124"/>
      <c r="D23" s="125"/>
      <c r="E23" s="123"/>
      <c r="F23" s="124"/>
      <c r="G23" s="124"/>
      <c r="H23" s="124"/>
      <c r="I23" s="125"/>
    </row>
    <row r="24" spans="1:9" x14ac:dyDescent="0.2">
      <c r="A24" s="141" t="s">
        <v>174</v>
      </c>
      <c r="B24" s="124">
        <v>153.85449899999992</v>
      </c>
      <c r="C24" s="124">
        <v>-14.700189000000004</v>
      </c>
      <c r="D24" s="125">
        <v>-34.760858999999996</v>
      </c>
      <c r="E24" s="109">
        <v>-1.225933328085518</v>
      </c>
      <c r="F24" s="93">
        <v>-188.6153579999999</v>
      </c>
      <c r="G24" s="93"/>
      <c r="H24" s="80">
        <v>1.3646538830215034</v>
      </c>
      <c r="I24" s="54">
        <v>-20.060669999999995</v>
      </c>
    </row>
    <row r="25" spans="1:9" x14ac:dyDescent="0.2">
      <c r="A25" s="135" t="s">
        <v>175</v>
      </c>
      <c r="B25" s="124">
        <v>716.16472099999999</v>
      </c>
      <c r="C25" s="124">
        <v>499.74843899999985</v>
      </c>
      <c r="D25" s="125">
        <v>735.3122259999999</v>
      </c>
      <c r="E25" s="109">
        <v>2.6736174567861617E-2</v>
      </c>
      <c r="F25" s="93">
        <v>19.14750499999991</v>
      </c>
      <c r="G25" s="93"/>
      <c r="H25" s="80">
        <v>0.47136472796466328</v>
      </c>
      <c r="I25" s="54">
        <v>235.56378700000005</v>
      </c>
    </row>
    <row r="26" spans="1:9" x14ac:dyDescent="0.2">
      <c r="A26" s="141" t="s">
        <v>176</v>
      </c>
      <c r="B26" s="124">
        <v>1575.4493870000006</v>
      </c>
      <c r="C26" s="124">
        <v>1069.5750439999995</v>
      </c>
      <c r="D26" s="125">
        <v>1644.7751980000003</v>
      </c>
      <c r="E26" s="109">
        <v>4.4003832539496031E-2</v>
      </c>
      <c r="F26" s="93">
        <v>69.325810999999703</v>
      </c>
      <c r="G26" s="93"/>
      <c r="H26" s="80">
        <v>0.53778382099199495</v>
      </c>
      <c r="I26" s="54">
        <v>575.20015400000079</v>
      </c>
    </row>
    <row r="27" spans="1:9" x14ac:dyDescent="0.2">
      <c r="A27" s="77"/>
      <c r="B27" s="124"/>
      <c r="C27" s="124"/>
      <c r="D27" s="125"/>
      <c r="E27" s="109"/>
      <c r="F27" s="93"/>
      <c r="G27" s="93"/>
      <c r="H27" s="80"/>
      <c r="I27" s="54"/>
    </row>
    <row r="28" spans="1:9" x14ac:dyDescent="0.2">
      <c r="A28" s="86" t="s">
        <v>161</v>
      </c>
      <c r="B28" s="139">
        <v>548.33642099999997</v>
      </c>
      <c r="C28" s="139">
        <v>435.52167599999996</v>
      </c>
      <c r="D28" s="140">
        <v>615.80204200000014</v>
      </c>
      <c r="E28" s="110">
        <v>0.12303691386569446</v>
      </c>
      <c r="F28" s="89">
        <v>67.465621000000169</v>
      </c>
      <c r="G28" s="89"/>
      <c r="H28" s="88">
        <v>0.41394120186109912</v>
      </c>
      <c r="I28" s="90">
        <v>180.28036600000019</v>
      </c>
    </row>
    <row r="29" spans="1:9" x14ac:dyDescent="0.2">
      <c r="A29" s="84"/>
      <c r="B29" s="127"/>
      <c r="C29" s="127"/>
      <c r="D29" s="128"/>
      <c r="E29" s="126"/>
      <c r="F29" s="127"/>
      <c r="G29" s="127"/>
      <c r="H29" s="127"/>
      <c r="I29" s="128"/>
    </row>
    <row r="30" spans="1:9" x14ac:dyDescent="0.2">
      <c r="A30" s="151" t="s">
        <v>152</v>
      </c>
      <c r="B30" s="152">
        <v>604.21536899999887</v>
      </c>
      <c r="C30" s="152">
        <v>570.63699400000041</v>
      </c>
      <c r="D30" s="153">
        <v>575.73007199999938</v>
      </c>
      <c r="E30" s="154">
        <v>-4.7144277457132247E-2</v>
      </c>
      <c r="F30" s="155">
        <v>-28.485296999999491</v>
      </c>
      <c r="G30" s="155"/>
      <c r="H30" s="156">
        <v>8.925250296686801E-3</v>
      </c>
      <c r="I30" s="157">
        <v>5.0930779999989682</v>
      </c>
    </row>
    <row r="31" spans="1:9" x14ac:dyDescent="0.2">
      <c r="A31" s="158" t="s">
        <v>177</v>
      </c>
      <c r="B31" s="152">
        <v>91.605418999999983</v>
      </c>
      <c r="C31" s="152">
        <v>78.053733000000008</v>
      </c>
      <c r="D31" s="153">
        <v>75.874008999999859</v>
      </c>
      <c r="E31" s="154">
        <v>-0.17173012439362487</v>
      </c>
      <c r="F31" s="155">
        <v>-15.731410000000125</v>
      </c>
      <c r="G31" s="155"/>
      <c r="H31" s="156">
        <v>-2.7925941735549652E-2</v>
      </c>
      <c r="I31" s="157">
        <v>-2.1797240000001494</v>
      </c>
    </row>
    <row r="32" spans="1:9" x14ac:dyDescent="0.2">
      <c r="A32" s="158" t="s">
        <v>154</v>
      </c>
      <c r="B32" s="152">
        <v>512.60994999999889</v>
      </c>
      <c r="C32" s="152">
        <v>492.58326100000039</v>
      </c>
      <c r="D32" s="153">
        <v>499.85606299999949</v>
      </c>
      <c r="E32" s="154">
        <v>-2.488029543710461E-2</v>
      </c>
      <c r="F32" s="155">
        <v>-12.753886999999395</v>
      </c>
      <c r="G32" s="155"/>
      <c r="H32" s="156">
        <v>1.4764614585632656E-2</v>
      </c>
      <c r="I32" s="157">
        <v>7.2728019999991034</v>
      </c>
    </row>
    <row r="33" spans="1:9" x14ac:dyDescent="0.2">
      <c r="A33" s="77"/>
      <c r="B33" s="124"/>
      <c r="C33" s="124"/>
      <c r="D33" s="125"/>
      <c r="E33" s="123"/>
      <c r="F33" s="124"/>
      <c r="G33" s="124"/>
      <c r="H33" s="124"/>
      <c r="I33" s="125"/>
    </row>
    <row r="34" spans="1:9" x14ac:dyDescent="0.2">
      <c r="A34" s="142" t="s">
        <v>178</v>
      </c>
      <c r="B34" s="139">
        <v>29.230762999999897</v>
      </c>
      <c r="C34" s="139">
        <v>-11.248979000000006</v>
      </c>
      <c r="D34" s="140">
        <v>-20.060669999999995</v>
      </c>
      <c r="E34" s="110">
        <v>-1.6862862252346977</v>
      </c>
      <c r="F34" s="89">
        <v>-49.291432999999891</v>
      </c>
      <c r="G34" s="89"/>
      <c r="H34" s="88">
        <v>0.7833325139997136</v>
      </c>
      <c r="I34" s="90">
        <v>-8.8116909999999891</v>
      </c>
    </row>
    <row r="35" spans="1:9" x14ac:dyDescent="0.2">
      <c r="A35" s="143" t="s">
        <v>179</v>
      </c>
      <c r="B35" s="139">
        <v>255.2797230000001</v>
      </c>
      <c r="C35" s="139">
        <v>256.59971499999995</v>
      </c>
      <c r="D35" s="140">
        <v>235.56378700000005</v>
      </c>
      <c r="E35" s="110">
        <v>-7.7232675467922091E-2</v>
      </c>
      <c r="F35" s="89">
        <v>-19.715936000000056</v>
      </c>
      <c r="G35" s="89"/>
      <c r="H35" s="88">
        <v>-8.1979545456626488E-2</v>
      </c>
      <c r="I35" s="90">
        <v>-21.035927999999899</v>
      </c>
    </row>
    <row r="36" spans="1:9" x14ac:dyDescent="0.2">
      <c r="A36" s="142" t="s">
        <v>180</v>
      </c>
      <c r="B36" s="139">
        <v>547.99544700000047</v>
      </c>
      <c r="C36" s="139">
        <v>540.82829099999958</v>
      </c>
      <c r="D36" s="140">
        <v>575.20015400000079</v>
      </c>
      <c r="E36" s="110">
        <v>4.9644038374647849E-2</v>
      </c>
      <c r="F36" s="89">
        <v>27.204707000000326</v>
      </c>
      <c r="G36" s="89"/>
      <c r="H36" s="88">
        <v>6.3554114257682648E-2</v>
      </c>
      <c r="I36" s="90">
        <v>34.371863000001213</v>
      </c>
    </row>
    <row r="37" spans="1:9" x14ac:dyDescent="0.2">
      <c r="A37" s="77"/>
      <c r="B37" s="124"/>
      <c r="C37" s="124"/>
      <c r="D37" s="125"/>
      <c r="E37" s="109"/>
      <c r="F37" s="93"/>
      <c r="G37" s="93"/>
      <c r="H37" s="80"/>
      <c r="I37" s="54"/>
    </row>
    <row r="38" spans="1:9" x14ac:dyDescent="0.2">
      <c r="A38" s="77" t="s">
        <v>168</v>
      </c>
      <c r="B38" s="124">
        <v>190.66346299999981</v>
      </c>
      <c r="C38" s="124">
        <v>219.60366399999992</v>
      </c>
      <c r="D38" s="124">
        <v>180.28036600000019</v>
      </c>
      <c r="E38" s="109">
        <v>-5.4457717470492148E-2</v>
      </c>
      <c r="F38" s="93">
        <v>-10.383096999999623</v>
      </c>
      <c r="G38" s="93"/>
      <c r="H38" s="80">
        <v>-0.1790648538541677</v>
      </c>
      <c r="I38" s="54">
        <v>-39.323297999999738</v>
      </c>
    </row>
    <row r="39" spans="1:9" x14ac:dyDescent="0.2">
      <c r="A39" s="144"/>
      <c r="B39" s="131"/>
      <c r="C39" s="74"/>
      <c r="D39" s="76"/>
      <c r="E39" s="129"/>
      <c r="F39" s="130"/>
      <c r="G39" s="131"/>
      <c r="H39" s="131"/>
      <c r="I39" s="132"/>
    </row>
    <row r="40" spans="1:9" x14ac:dyDescent="0.2">
      <c r="A40" s="142" t="s">
        <v>181</v>
      </c>
      <c r="B40" s="159">
        <v>1.05</v>
      </c>
      <c r="C40" s="159">
        <v>1.1200000000000001</v>
      </c>
      <c r="D40" s="160">
        <v>1.05</v>
      </c>
      <c r="E40" s="161">
        <v>0</v>
      </c>
      <c r="F40" s="139">
        <v>0</v>
      </c>
      <c r="G40" s="162"/>
      <c r="H40" s="88">
        <v>-1.0625</v>
      </c>
      <c r="I40" s="90">
        <v>-1.1900000000000002</v>
      </c>
    </row>
    <row r="41" spans="1:9" x14ac:dyDescent="0.2">
      <c r="A41" s="143" t="s">
        <v>182</v>
      </c>
      <c r="B41" s="159">
        <v>4</v>
      </c>
      <c r="C41" s="159">
        <v>3.77</v>
      </c>
      <c r="D41" s="160">
        <v>3.75</v>
      </c>
      <c r="E41" s="161">
        <v>-6.25E-2</v>
      </c>
      <c r="F41" s="139">
        <v>-0.25</v>
      </c>
      <c r="G41" s="162"/>
      <c r="H41" s="88">
        <v>-1.0053050397877985</v>
      </c>
      <c r="I41" s="90">
        <v>-3.79</v>
      </c>
    </row>
    <row r="42" spans="1:9" x14ac:dyDescent="0.2">
      <c r="A42" s="77"/>
      <c r="B42" s="127"/>
      <c r="C42" s="281"/>
      <c r="D42" s="145"/>
      <c r="E42" s="133"/>
      <c r="F42" s="124"/>
      <c r="G42" s="131"/>
      <c r="H42" s="80"/>
      <c r="I42" s="54"/>
    </row>
    <row r="43" spans="1:9" x14ac:dyDescent="0.2">
      <c r="A43" s="77" t="s">
        <v>126</v>
      </c>
      <c r="B43" s="146">
        <v>10.170289710295284</v>
      </c>
      <c r="C43" s="282">
        <v>10.633751861058069</v>
      </c>
      <c r="D43" s="147">
        <v>10.813706404529597</v>
      </c>
      <c r="E43" s="133">
        <v>6.3264342763312678E-2</v>
      </c>
      <c r="F43" s="124">
        <v>0.64341669423431291</v>
      </c>
      <c r="G43" s="131"/>
      <c r="H43" s="80">
        <v>1.6922958690670637E-2</v>
      </c>
      <c r="I43" s="54">
        <v>0.17995454347152773</v>
      </c>
    </row>
    <row r="44" spans="1:9" x14ac:dyDescent="0.2">
      <c r="A44" s="84" t="s">
        <v>67</v>
      </c>
      <c r="B44" s="146">
        <v>60.748982532572569</v>
      </c>
      <c r="C44" s="282">
        <v>59.681997361099228</v>
      </c>
      <c r="D44" s="147">
        <v>61.21888547408556</v>
      </c>
      <c r="E44" s="133">
        <v>7.7351573956162545E-3</v>
      </c>
      <c r="F44" s="124">
        <v>0.46990294151299139</v>
      </c>
      <c r="G44" s="131"/>
      <c r="H44" s="80">
        <v>2.57512848252642E-2</v>
      </c>
      <c r="I44" s="54">
        <v>1.5368881129863325</v>
      </c>
    </row>
    <row r="45" spans="1:9" x14ac:dyDescent="0.2">
      <c r="A45" s="135" t="s">
        <v>68</v>
      </c>
      <c r="B45" s="146">
        <v>52.285051754482616</v>
      </c>
      <c r="C45" s="282">
        <v>51.363935009950993</v>
      </c>
      <c r="D45" s="147">
        <v>52.623622663236979</v>
      </c>
      <c r="E45" s="133">
        <v>6.4754819473873048E-3</v>
      </c>
      <c r="F45" s="124">
        <v>0.33857090875436313</v>
      </c>
      <c r="G45" s="131"/>
      <c r="H45" s="80">
        <v>2.4524749769306832E-2</v>
      </c>
      <c r="I45" s="54">
        <v>1.2596876532859866</v>
      </c>
    </row>
    <row r="46" spans="1:9" x14ac:dyDescent="0.2">
      <c r="A46" s="84"/>
      <c r="B46" s="127"/>
      <c r="C46" s="281"/>
      <c r="D46" s="145"/>
      <c r="E46" s="133"/>
      <c r="F46" s="124"/>
      <c r="G46" s="131"/>
      <c r="H46" s="80"/>
      <c r="I46" s="54"/>
    </row>
    <row r="47" spans="1:9" x14ac:dyDescent="0.2">
      <c r="A47" s="86" t="s">
        <v>69</v>
      </c>
      <c r="B47" s="163">
        <v>1.3235743563750906</v>
      </c>
      <c r="C47" s="163">
        <v>1.1790892914660398</v>
      </c>
      <c r="D47" s="164">
        <v>0.99559317858212548</v>
      </c>
      <c r="E47" s="161">
        <v>-0.24779958618359466</v>
      </c>
      <c r="F47" s="139">
        <v>-0.3279811777929651</v>
      </c>
      <c r="G47" s="162"/>
      <c r="H47" s="88">
        <v>-1.1556252899691435</v>
      </c>
      <c r="I47" s="90">
        <v>-1.3625854043499541</v>
      </c>
    </row>
    <row r="48" spans="1:9" x14ac:dyDescent="0.2">
      <c r="A48" s="142" t="s">
        <v>70</v>
      </c>
      <c r="B48" s="163">
        <v>0.69</v>
      </c>
      <c r="C48" s="163">
        <v>0.59</v>
      </c>
      <c r="D48" s="164">
        <v>0.59</v>
      </c>
      <c r="E48" s="161">
        <v>-0.14492753623188404</v>
      </c>
      <c r="F48" s="139">
        <v>-9.9999999999999978E-2</v>
      </c>
      <c r="G48" s="162"/>
      <c r="H48" s="88">
        <v>-1</v>
      </c>
      <c r="I48" s="90">
        <v>-0.59</v>
      </c>
    </row>
    <row r="49" spans="1:9" s="10" customFormat="1" x14ac:dyDescent="0.2">
      <c r="A49" s="165"/>
      <c r="B49" s="166"/>
      <c r="C49" s="166"/>
      <c r="D49" s="148"/>
      <c r="E49" s="167"/>
      <c r="F49" s="168"/>
      <c r="G49" s="169"/>
      <c r="H49" s="170"/>
      <c r="I49" s="171"/>
    </row>
    <row r="50" spans="1:9" x14ac:dyDescent="0.2">
      <c r="A50" t="s">
        <v>71</v>
      </c>
      <c r="B50" s="10"/>
      <c r="C50" s="10"/>
      <c r="D50" s="25"/>
      <c r="E50" s="4"/>
      <c r="F50" s="3"/>
    </row>
    <row r="51" spans="1:9" x14ac:dyDescent="0.2">
      <c r="B51" s="13"/>
      <c r="C51" s="13"/>
      <c r="E51" s="4"/>
      <c r="F51" s="3"/>
    </row>
    <row r="52" spans="1:9" x14ac:dyDescent="0.2">
      <c r="B52" s="14"/>
      <c r="C52" s="14"/>
      <c r="D52" s="26"/>
      <c r="E52" s="11"/>
    </row>
    <row r="53" spans="1:9" x14ac:dyDescent="0.2">
      <c r="E53" s="11"/>
    </row>
    <row r="54" spans="1:9" x14ac:dyDescent="0.2">
      <c r="E54" s="11"/>
    </row>
    <row r="55" spans="1:9" x14ac:dyDescent="0.2">
      <c r="E55" s="11"/>
    </row>
    <row r="56" spans="1:9" x14ac:dyDescent="0.2">
      <c r="E56" s="11"/>
    </row>
    <row r="57" spans="1:9" x14ac:dyDescent="0.2">
      <c r="E57" s="11"/>
    </row>
    <row r="58" spans="1:9" x14ac:dyDescent="0.2">
      <c r="E58" s="11"/>
    </row>
    <row r="59" spans="1:9" x14ac:dyDescent="0.2">
      <c r="E59" s="11"/>
    </row>
    <row r="60" spans="1:9" x14ac:dyDescent="0.2">
      <c r="E60" s="11"/>
    </row>
    <row r="61" spans="1:9" x14ac:dyDescent="0.2">
      <c r="E61" s="11"/>
    </row>
    <row r="62" spans="1:9" x14ac:dyDescent="0.2">
      <c r="E62" s="11"/>
    </row>
    <row r="63" spans="1:9" x14ac:dyDescent="0.2">
      <c r="E63" s="11"/>
    </row>
    <row r="64" spans="1:9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</sheetData>
  <mergeCells count="4">
    <mergeCell ref="E4:F4"/>
    <mergeCell ref="H4:I4"/>
    <mergeCell ref="A1:I1"/>
    <mergeCell ref="A2:I2"/>
  </mergeCells>
  <phoneticPr fontId="4" type="noConversion"/>
  <pageMargins left="0.75" right="0.75" top="1" bottom="1" header="0.5" footer="0.5"/>
  <pageSetup scale="8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49"/>
  <sheetViews>
    <sheetView showZeros="0" workbookViewId="0">
      <selection activeCell="B26" sqref="B26"/>
    </sheetView>
  </sheetViews>
  <sheetFormatPr defaultRowHeight="12.75" x14ac:dyDescent="0.2"/>
  <cols>
    <col min="1" max="1" width="64.7109375" style="6" bestFit="1" customWidth="1"/>
    <col min="2" max="2" width="11.140625" style="22" bestFit="1" customWidth="1"/>
    <col min="3" max="3" width="11.140625" style="48" bestFit="1" customWidth="1"/>
    <col min="4" max="4" width="11.7109375" style="22" bestFit="1" customWidth="1"/>
    <col min="5" max="5" width="7.28515625" style="31" bestFit="1" customWidth="1"/>
    <col min="6" max="6" width="11.28515625" style="36" bestFit="1" customWidth="1"/>
    <col min="7" max="7" width="2" style="6" customWidth="1"/>
    <col min="8" max="8" width="7.85546875" style="6" bestFit="1" customWidth="1"/>
    <col min="9" max="9" width="11.28515625" style="6" bestFit="1" customWidth="1"/>
    <col min="10" max="16384" width="9.140625" style="6"/>
  </cols>
  <sheetData>
    <row r="1" spans="1:9" ht="15" x14ac:dyDescent="0.25">
      <c r="A1" s="299" t="s">
        <v>72</v>
      </c>
      <c r="B1" s="292"/>
      <c r="C1" s="292"/>
      <c r="D1" s="292"/>
      <c r="E1" s="292"/>
      <c r="F1" s="292"/>
      <c r="G1" s="292"/>
      <c r="H1" s="292"/>
      <c r="I1" s="292"/>
    </row>
    <row r="2" spans="1:9" ht="15" x14ac:dyDescent="0.25">
      <c r="A2" s="299" t="s">
        <v>73</v>
      </c>
      <c r="B2" s="292"/>
      <c r="C2" s="292"/>
      <c r="D2" s="292"/>
      <c r="E2" s="292"/>
      <c r="F2" s="292"/>
      <c r="G2" s="292"/>
      <c r="H2" s="292"/>
      <c r="I2" s="292"/>
    </row>
    <row r="3" spans="1:9" ht="15" x14ac:dyDescent="0.25">
      <c r="A3" s="299" t="s">
        <v>169</v>
      </c>
      <c r="B3" s="292"/>
      <c r="C3" s="292"/>
      <c r="D3" s="292"/>
      <c r="E3" s="292"/>
      <c r="F3" s="292"/>
      <c r="G3" s="292"/>
      <c r="H3" s="292"/>
      <c r="I3" s="292"/>
    </row>
    <row r="4" spans="1:9" x14ac:dyDescent="0.2">
      <c r="A4" s="235"/>
      <c r="B4" s="47"/>
      <c r="C4" s="229"/>
      <c r="D4" s="47"/>
      <c r="E4" s="236"/>
      <c r="F4" s="237"/>
      <c r="G4" s="238"/>
      <c r="H4" s="238"/>
      <c r="I4" s="238"/>
    </row>
    <row r="5" spans="1:9" x14ac:dyDescent="0.2">
      <c r="A5" s="239"/>
      <c r="B5" s="240">
        <v>41090</v>
      </c>
      <c r="C5" s="240">
        <v>41455</v>
      </c>
      <c r="D5" s="240">
        <v>41547</v>
      </c>
      <c r="E5" s="296" t="s">
        <v>183</v>
      </c>
      <c r="F5" s="297"/>
      <c r="G5" s="241"/>
      <c r="H5" s="297" t="s">
        <v>184</v>
      </c>
      <c r="I5" s="298"/>
    </row>
    <row r="6" spans="1:9" x14ac:dyDescent="0.2">
      <c r="A6" s="242"/>
      <c r="B6" s="243"/>
      <c r="C6" s="243"/>
      <c r="D6" s="243"/>
      <c r="E6" s="244" t="s">
        <v>16</v>
      </c>
      <c r="F6" s="245" t="s">
        <v>17</v>
      </c>
      <c r="G6" s="246"/>
      <c r="H6" s="247" t="s">
        <v>16</v>
      </c>
      <c r="I6" s="248" t="s">
        <v>17</v>
      </c>
    </row>
    <row r="7" spans="1:9" x14ac:dyDescent="0.2">
      <c r="A7" s="249" t="s">
        <v>74</v>
      </c>
      <c r="B7" s="250">
        <v>31</v>
      </c>
      <c r="C7" s="250">
        <v>31</v>
      </c>
      <c r="D7" s="251">
        <v>31</v>
      </c>
      <c r="E7" s="252">
        <v>0</v>
      </c>
      <c r="F7" s="253">
        <f>D6-B6</f>
        <v>0</v>
      </c>
      <c r="G7" s="254"/>
      <c r="H7" s="254"/>
      <c r="I7" s="255"/>
    </row>
    <row r="8" spans="1:9" x14ac:dyDescent="0.2">
      <c r="A8" s="242"/>
      <c r="B8" s="243"/>
      <c r="C8" s="243"/>
      <c r="D8" s="270"/>
      <c r="E8" s="259"/>
      <c r="F8" s="256"/>
      <c r="G8" s="246"/>
      <c r="H8" s="246"/>
      <c r="I8" s="257"/>
    </row>
    <row r="9" spans="1:9" x14ac:dyDescent="0.2">
      <c r="A9" s="226" t="s">
        <v>75</v>
      </c>
      <c r="B9" s="229"/>
      <c r="C9" s="229"/>
      <c r="D9" s="228"/>
      <c r="E9" s="269"/>
      <c r="F9" s="256"/>
      <c r="G9" s="246"/>
      <c r="H9" s="246"/>
      <c r="I9" s="257"/>
    </row>
    <row r="10" spans="1:9" x14ac:dyDescent="0.2">
      <c r="A10" s="258" t="s">
        <v>76</v>
      </c>
      <c r="B10" s="229">
        <v>2070753</v>
      </c>
      <c r="C10" s="229">
        <v>2399374</v>
      </c>
      <c r="D10" s="271">
        <v>5106484</v>
      </c>
      <c r="E10" s="259">
        <f>(D10-B10)/B10</f>
        <v>1.4660034296702698</v>
      </c>
      <c r="F10" s="256">
        <f t="shared" ref="F10:F37" si="0">D10-B10</f>
        <v>3035731</v>
      </c>
      <c r="G10" s="246"/>
      <c r="H10" s="259">
        <f>I10/C10</f>
        <v>1.1282567869786035</v>
      </c>
      <c r="I10" s="260">
        <f>(D10-C10)</f>
        <v>2707110</v>
      </c>
    </row>
    <row r="11" spans="1:9" x14ac:dyDescent="0.2">
      <c r="A11" s="258" t="s">
        <v>77</v>
      </c>
      <c r="B11" s="229">
        <v>51700</v>
      </c>
      <c r="C11" s="229">
        <v>43512</v>
      </c>
      <c r="D11" s="271">
        <v>43613</v>
      </c>
      <c r="E11" s="259">
        <f>(D11-B11)/B11</f>
        <v>-0.15642166344294003</v>
      </c>
      <c r="F11" s="256">
        <f t="shared" si="0"/>
        <v>-8087</v>
      </c>
      <c r="G11" s="246"/>
      <c r="H11" s="259">
        <f t="shared" ref="H11:H18" si="1">I11/C11</f>
        <v>2.3211987497701782E-3</v>
      </c>
      <c r="I11" s="260">
        <f t="shared" ref="I11:I18" si="2">(D11-C11)</f>
        <v>101</v>
      </c>
    </row>
    <row r="12" spans="1:9" x14ac:dyDescent="0.2">
      <c r="A12" s="258" t="s">
        <v>78</v>
      </c>
      <c r="B12" s="229">
        <v>5018</v>
      </c>
      <c r="C12" s="229">
        <v>4867</v>
      </c>
      <c r="D12" s="271">
        <v>4892</v>
      </c>
      <c r="E12" s="259">
        <f>(D12-B12)/B12</f>
        <v>-2.510960542048625E-2</v>
      </c>
      <c r="F12" s="256">
        <f t="shared" si="0"/>
        <v>-126</v>
      </c>
      <c r="G12" s="246"/>
      <c r="H12" s="259">
        <f t="shared" si="1"/>
        <v>5.1366344770906102E-3</v>
      </c>
      <c r="I12" s="260">
        <f t="shared" si="2"/>
        <v>25</v>
      </c>
    </row>
    <row r="13" spans="1:9" x14ac:dyDescent="0.2">
      <c r="A13" s="258" t="s">
        <v>79</v>
      </c>
      <c r="B13" s="229">
        <v>277664</v>
      </c>
      <c r="C13" s="229">
        <v>245252</v>
      </c>
      <c r="D13" s="271">
        <v>245553</v>
      </c>
      <c r="E13" s="259">
        <f>(D13-B13)/B13</f>
        <v>-0.11564696899850178</v>
      </c>
      <c r="F13" s="256">
        <f t="shared" si="0"/>
        <v>-32111</v>
      </c>
      <c r="G13" s="246"/>
      <c r="H13" s="259">
        <f t="shared" si="1"/>
        <v>1.2273090535449252E-3</v>
      </c>
      <c r="I13" s="260">
        <f t="shared" si="2"/>
        <v>301</v>
      </c>
    </row>
    <row r="14" spans="1:9" x14ac:dyDescent="0.2">
      <c r="A14" s="258" t="s">
        <v>80</v>
      </c>
      <c r="B14" s="229">
        <v>4207</v>
      </c>
      <c r="C14" s="229">
        <v>2150</v>
      </c>
      <c r="D14" s="271">
        <v>2064</v>
      </c>
      <c r="E14" s="259">
        <f>(D14-B14)/B14</f>
        <v>-0.50938911338245785</v>
      </c>
      <c r="F14" s="256">
        <f t="shared" si="0"/>
        <v>-2143</v>
      </c>
      <c r="G14" s="246"/>
      <c r="H14" s="259">
        <f t="shared" si="1"/>
        <v>-0.04</v>
      </c>
      <c r="I14" s="260">
        <f t="shared" si="2"/>
        <v>-86</v>
      </c>
    </row>
    <row r="15" spans="1:9" x14ac:dyDescent="0.2">
      <c r="A15" s="258" t="s">
        <v>81</v>
      </c>
      <c r="B15" s="229">
        <v>0</v>
      </c>
      <c r="C15" s="229">
        <v>0</v>
      </c>
      <c r="D15" s="271">
        <v>0</v>
      </c>
      <c r="E15" s="259">
        <v>0</v>
      </c>
      <c r="F15" s="256">
        <f t="shared" si="0"/>
        <v>0</v>
      </c>
      <c r="G15" s="246"/>
      <c r="H15" s="259"/>
      <c r="I15" s="260"/>
    </row>
    <row r="16" spans="1:9" x14ac:dyDescent="0.2">
      <c r="A16" s="258" t="s">
        <v>82</v>
      </c>
      <c r="B16" s="229">
        <v>8886</v>
      </c>
      <c r="C16" s="229">
        <v>5389</v>
      </c>
      <c r="D16" s="271">
        <v>1092</v>
      </c>
      <c r="E16" s="259">
        <f>(D16-B16)/B16</f>
        <v>-0.87711006076975018</v>
      </c>
      <c r="F16" s="256">
        <f t="shared" si="0"/>
        <v>-7794</v>
      </c>
      <c r="G16" s="246"/>
      <c r="H16" s="259">
        <f t="shared" si="1"/>
        <v>-0.7973650027834478</v>
      </c>
      <c r="I16" s="260">
        <f t="shared" si="2"/>
        <v>-4297</v>
      </c>
    </row>
    <row r="17" spans="1:9" x14ac:dyDescent="0.2">
      <c r="A17" s="258" t="s">
        <v>133</v>
      </c>
      <c r="B17" s="229">
        <v>658796</v>
      </c>
      <c r="C17" s="229">
        <v>655624</v>
      </c>
      <c r="D17" s="271">
        <v>601190</v>
      </c>
      <c r="E17" s="259">
        <f>(D17-B17)/B17</f>
        <v>-8.744133236995974E-2</v>
      </c>
      <c r="F17" s="256">
        <f t="shared" si="0"/>
        <v>-57606</v>
      </c>
      <c r="G17" s="246"/>
      <c r="H17" s="259">
        <f t="shared" si="1"/>
        <v>-8.3026246751186653E-2</v>
      </c>
      <c r="I17" s="260">
        <f t="shared" si="2"/>
        <v>-54434</v>
      </c>
    </row>
    <row r="18" spans="1:9" x14ac:dyDescent="0.2">
      <c r="A18" s="258" t="s">
        <v>134</v>
      </c>
      <c r="B18" s="229">
        <v>36127</v>
      </c>
      <c r="C18" s="229">
        <v>76600</v>
      </c>
      <c r="D18" s="271">
        <v>51600</v>
      </c>
      <c r="E18" s="259">
        <f>(D18-B18)/B18</f>
        <v>0.42829462728707063</v>
      </c>
      <c r="F18" s="256">
        <f t="shared" si="0"/>
        <v>15473</v>
      </c>
      <c r="G18" s="246"/>
      <c r="H18" s="259">
        <f t="shared" si="1"/>
        <v>-0.32637075718015668</v>
      </c>
      <c r="I18" s="260">
        <f t="shared" si="2"/>
        <v>-25000</v>
      </c>
    </row>
    <row r="19" spans="1:9" x14ac:dyDescent="0.2">
      <c r="A19" s="258" t="s">
        <v>135</v>
      </c>
      <c r="B19" s="229">
        <v>0</v>
      </c>
      <c r="C19" s="229">
        <v>0</v>
      </c>
      <c r="D19" s="271">
        <v>0</v>
      </c>
      <c r="E19" s="259">
        <v>0</v>
      </c>
      <c r="F19" s="256">
        <f t="shared" si="0"/>
        <v>0</v>
      </c>
      <c r="G19" s="246"/>
      <c r="H19" s="246"/>
      <c r="I19" s="257"/>
    </row>
    <row r="20" spans="1:9" x14ac:dyDescent="0.2">
      <c r="A20" s="258" t="s">
        <v>136</v>
      </c>
      <c r="B20" s="229">
        <v>0</v>
      </c>
      <c r="C20" s="229">
        <v>0</v>
      </c>
      <c r="D20" s="271">
        <v>0</v>
      </c>
      <c r="E20" s="259">
        <v>0</v>
      </c>
      <c r="F20" s="256">
        <f t="shared" si="0"/>
        <v>0</v>
      </c>
      <c r="G20" s="246"/>
      <c r="H20" s="246"/>
      <c r="I20" s="257"/>
    </row>
    <row r="21" spans="1:9" x14ac:dyDescent="0.2">
      <c r="A21" s="258" t="s">
        <v>137</v>
      </c>
      <c r="B21" s="229">
        <v>0</v>
      </c>
      <c r="C21" s="229">
        <v>0</v>
      </c>
      <c r="D21" s="271">
        <v>0</v>
      </c>
      <c r="E21" s="259">
        <v>0</v>
      </c>
      <c r="F21" s="256">
        <f t="shared" si="0"/>
        <v>0</v>
      </c>
      <c r="G21" s="246"/>
      <c r="H21" s="259" t="e">
        <f>I21/C21</f>
        <v>#DIV/0!</v>
      </c>
      <c r="I21" s="260">
        <f>(D21-C21)</f>
        <v>0</v>
      </c>
    </row>
    <row r="22" spans="1:9" x14ac:dyDescent="0.2">
      <c r="A22" s="258" t="s">
        <v>138</v>
      </c>
      <c r="B22" s="229">
        <v>0</v>
      </c>
      <c r="C22" s="229">
        <v>0</v>
      </c>
      <c r="D22" s="271">
        <v>0</v>
      </c>
      <c r="E22" s="259">
        <v>0</v>
      </c>
      <c r="F22" s="256">
        <f t="shared" si="0"/>
        <v>0</v>
      </c>
      <c r="G22" s="246"/>
      <c r="H22" s="246"/>
      <c r="I22" s="257"/>
    </row>
    <row r="23" spans="1:9" x14ac:dyDescent="0.2">
      <c r="A23" s="258" t="s">
        <v>139</v>
      </c>
      <c r="B23" s="229">
        <v>0</v>
      </c>
      <c r="C23" s="229">
        <v>0</v>
      </c>
      <c r="D23" s="271">
        <v>0</v>
      </c>
      <c r="E23" s="259">
        <v>0</v>
      </c>
      <c r="F23" s="256">
        <f t="shared" si="0"/>
        <v>0</v>
      </c>
      <c r="G23" s="246"/>
      <c r="H23" s="246"/>
      <c r="I23" s="257"/>
    </row>
    <row r="24" spans="1:9" x14ac:dyDescent="0.2">
      <c r="A24" s="258" t="s">
        <v>140</v>
      </c>
      <c r="B24" s="229">
        <v>21950572</v>
      </c>
      <c r="C24" s="229">
        <v>24075982</v>
      </c>
      <c r="D24" s="271">
        <v>24538964</v>
      </c>
      <c r="E24" s="259">
        <f>(D24-B24)/B24</f>
        <v>0.11791911390737335</v>
      </c>
      <c r="F24" s="256">
        <f t="shared" si="0"/>
        <v>2588392</v>
      </c>
      <c r="G24" s="246"/>
      <c r="H24" s="259">
        <f>I24/C24</f>
        <v>1.9230035975271953E-2</v>
      </c>
      <c r="I24" s="260">
        <f>(D24-C24)</f>
        <v>462982</v>
      </c>
    </row>
    <row r="25" spans="1:9" x14ac:dyDescent="0.2">
      <c r="A25" s="258" t="s">
        <v>141</v>
      </c>
      <c r="B25" s="229">
        <v>0</v>
      </c>
      <c r="C25" s="229">
        <v>0</v>
      </c>
      <c r="D25" s="271">
        <v>0</v>
      </c>
      <c r="E25" s="259"/>
      <c r="F25" s="256">
        <f t="shared" si="0"/>
        <v>0</v>
      </c>
      <c r="G25" s="246"/>
      <c r="H25" s="246"/>
      <c r="I25" s="257"/>
    </row>
    <row r="26" spans="1:9" x14ac:dyDescent="0.2">
      <c r="A26" s="258" t="s">
        <v>129</v>
      </c>
      <c r="B26" s="229">
        <v>0</v>
      </c>
      <c r="C26" s="229">
        <v>0</v>
      </c>
      <c r="D26" s="271">
        <v>0</v>
      </c>
      <c r="E26" s="259"/>
      <c r="F26" s="256">
        <f t="shared" si="0"/>
        <v>0</v>
      </c>
      <c r="G26" s="246"/>
      <c r="H26" s="246"/>
      <c r="I26" s="257"/>
    </row>
    <row r="27" spans="1:9" x14ac:dyDescent="0.2">
      <c r="A27" s="258" t="s">
        <v>130</v>
      </c>
      <c r="B27" s="229">
        <v>0</v>
      </c>
      <c r="C27" s="229">
        <v>0</v>
      </c>
      <c r="D27" s="271">
        <v>0</v>
      </c>
      <c r="E27" s="259"/>
      <c r="F27" s="256">
        <f t="shared" si="0"/>
        <v>0</v>
      </c>
      <c r="G27" s="246"/>
      <c r="H27" s="246"/>
      <c r="I27" s="257"/>
    </row>
    <row r="28" spans="1:9" x14ac:dyDescent="0.2">
      <c r="A28" s="258" t="s">
        <v>131</v>
      </c>
      <c r="B28" s="229">
        <v>0</v>
      </c>
      <c r="C28" s="229">
        <v>0</v>
      </c>
      <c r="D28" s="271">
        <v>0</v>
      </c>
      <c r="E28" s="259"/>
      <c r="F28" s="256">
        <f t="shared" si="0"/>
        <v>0</v>
      </c>
      <c r="G28" s="246"/>
      <c r="H28" s="246"/>
      <c r="I28" s="257"/>
    </row>
    <row r="29" spans="1:9" x14ac:dyDescent="0.2">
      <c r="A29" s="261" t="s">
        <v>142</v>
      </c>
      <c r="B29" s="229">
        <v>0</v>
      </c>
      <c r="C29" s="229">
        <v>0</v>
      </c>
      <c r="D29" s="271">
        <v>0</v>
      </c>
      <c r="E29" s="259"/>
      <c r="F29" s="256">
        <f t="shared" si="0"/>
        <v>0</v>
      </c>
      <c r="G29" s="246"/>
      <c r="H29" s="246"/>
      <c r="I29" s="257"/>
    </row>
    <row r="30" spans="1:9" x14ac:dyDescent="0.2">
      <c r="A30" s="258" t="s">
        <v>127</v>
      </c>
      <c r="B30" s="229">
        <v>1877</v>
      </c>
      <c r="C30" s="229">
        <v>693</v>
      </c>
      <c r="D30" s="271">
        <v>510</v>
      </c>
      <c r="E30" s="259">
        <f>(D30-B30)/B30</f>
        <v>-0.7282898241875333</v>
      </c>
      <c r="F30" s="256">
        <f t="shared" si="0"/>
        <v>-1367</v>
      </c>
      <c r="G30" s="246"/>
      <c r="H30" s="259">
        <f>I30/C30</f>
        <v>-0.26406926406926406</v>
      </c>
      <c r="I30" s="260">
        <f>(D30-C30)</f>
        <v>-183</v>
      </c>
    </row>
    <row r="31" spans="1:9" x14ac:dyDescent="0.2">
      <c r="A31" s="258" t="s">
        <v>143</v>
      </c>
      <c r="B31" s="229">
        <v>184010</v>
      </c>
      <c r="C31" s="229">
        <v>178917</v>
      </c>
      <c r="D31" s="271">
        <v>169580</v>
      </c>
      <c r="E31" s="259">
        <f>(D31-B31)/B31</f>
        <v>-7.8419651105918156E-2</v>
      </c>
      <c r="F31" s="256">
        <f>D31-B31</f>
        <v>-14430</v>
      </c>
      <c r="G31" s="246"/>
      <c r="H31" s="259">
        <f>I31/C31</f>
        <v>-5.2186209247863533E-2</v>
      </c>
      <c r="I31" s="260">
        <f>(D31-C31)</f>
        <v>-9337</v>
      </c>
    </row>
    <row r="32" spans="1:9" x14ac:dyDescent="0.2">
      <c r="A32" s="258" t="s">
        <v>83</v>
      </c>
      <c r="B32" s="229">
        <v>25249610</v>
      </c>
      <c r="C32" s="229">
        <v>27688360</v>
      </c>
      <c r="D32" s="271">
        <v>30765542</v>
      </c>
      <c r="E32" s="259">
        <f>(D32-B32)/B32</f>
        <v>0.21845612664908487</v>
      </c>
      <c r="F32" s="256">
        <f>D32-B32</f>
        <v>5515932</v>
      </c>
      <c r="G32" s="246"/>
      <c r="H32" s="259">
        <f>I32/C32</f>
        <v>0.11113630420869998</v>
      </c>
      <c r="I32" s="260">
        <f>(D32-C32)</f>
        <v>3077182</v>
      </c>
    </row>
    <row r="33" spans="1:11" x14ac:dyDescent="0.2">
      <c r="A33" s="258" t="s">
        <v>84</v>
      </c>
      <c r="B33" s="229">
        <v>668347</v>
      </c>
      <c r="C33" s="229">
        <v>2425649</v>
      </c>
      <c r="D33" s="271">
        <v>2098809</v>
      </c>
      <c r="E33" s="259">
        <f>(D33-B33)/B33</f>
        <v>2.1402983779384064</v>
      </c>
      <c r="F33" s="256">
        <f>D33-B33</f>
        <v>1430462</v>
      </c>
      <c r="G33" s="246"/>
      <c r="H33" s="259">
        <f>I33/C33</f>
        <v>-0.1347433202413045</v>
      </c>
      <c r="I33" s="260">
        <f>(D33-C33)</f>
        <v>-326840</v>
      </c>
    </row>
    <row r="34" spans="1:11" x14ac:dyDescent="0.2">
      <c r="A34" s="258"/>
      <c r="C34" s="223"/>
      <c r="D34" s="272"/>
      <c r="E34" s="259"/>
      <c r="F34" s="256"/>
      <c r="G34" s="246"/>
      <c r="H34" s="259"/>
      <c r="I34" s="260"/>
    </row>
    <row r="35" spans="1:11" x14ac:dyDescent="0.2">
      <c r="A35" s="224" t="s">
        <v>3</v>
      </c>
      <c r="B35" s="225">
        <v>25917957</v>
      </c>
      <c r="C35" s="225">
        <v>30114009</v>
      </c>
      <c r="D35" s="273">
        <v>32864351</v>
      </c>
      <c r="E35" s="233">
        <f>(D35-B35)/B35</f>
        <v>0.26801472045038116</v>
      </c>
      <c r="F35" s="232">
        <f t="shared" si="0"/>
        <v>6946394</v>
      </c>
      <c r="G35" s="246"/>
      <c r="H35" s="233">
        <f>I35/C35</f>
        <v>9.1330981537529596E-2</v>
      </c>
      <c r="I35" s="234">
        <f>(D35-C35)</f>
        <v>2750342</v>
      </c>
    </row>
    <row r="36" spans="1:11" x14ac:dyDescent="0.2">
      <c r="B36" s="227"/>
      <c r="C36" s="227"/>
      <c r="D36" s="271"/>
      <c r="E36" s="259"/>
      <c r="F36" s="256">
        <f t="shared" si="0"/>
        <v>0</v>
      </c>
      <c r="G36" s="246"/>
      <c r="H36" s="246"/>
      <c r="I36" s="257"/>
    </row>
    <row r="37" spans="1:11" x14ac:dyDescent="0.2">
      <c r="A37" s="226" t="s">
        <v>132</v>
      </c>
      <c r="B37" s="229"/>
      <c r="C37" s="229"/>
      <c r="D37" s="228"/>
      <c r="E37" s="259"/>
      <c r="F37" s="256">
        <f t="shared" si="0"/>
        <v>0</v>
      </c>
      <c r="G37" s="246"/>
      <c r="H37" s="246"/>
      <c r="I37" s="257"/>
    </row>
    <row r="38" spans="1:11" x14ac:dyDescent="0.2">
      <c r="A38" s="261" t="s">
        <v>85</v>
      </c>
      <c r="B38" s="229">
        <v>9665374</v>
      </c>
      <c r="C38" s="229">
        <v>11722820</v>
      </c>
      <c r="D38" s="271">
        <v>12282942</v>
      </c>
      <c r="E38" s="259">
        <f>(D38-B38)/B38</f>
        <v>0.27081911160395861</v>
      </c>
      <c r="F38" s="256">
        <f>D38-B38</f>
        <v>2617568</v>
      </c>
      <c r="G38" s="246"/>
      <c r="H38" s="259">
        <f>I38/C38</f>
        <v>4.7780482853101901E-2</v>
      </c>
      <c r="I38" s="260">
        <f>(D38-C38)</f>
        <v>560122</v>
      </c>
    </row>
    <row r="39" spans="1:11" x14ac:dyDescent="0.2">
      <c r="A39" s="262" t="s">
        <v>144</v>
      </c>
      <c r="B39" s="229">
        <v>365300</v>
      </c>
      <c r="C39" s="229">
        <v>303600</v>
      </c>
      <c r="D39" s="271">
        <v>294000</v>
      </c>
      <c r="E39" s="259">
        <f>(D39-B39)/B39</f>
        <v>-0.19518204215713111</v>
      </c>
      <c r="F39" s="256">
        <f>D39-B39</f>
        <v>-71300</v>
      </c>
      <c r="G39" s="246"/>
      <c r="H39" s="259">
        <f>I39/C39</f>
        <v>-3.1620553359683792E-2</v>
      </c>
      <c r="I39" s="260">
        <f>(D39-C39)</f>
        <v>-9600</v>
      </c>
      <c r="J39" s="72"/>
      <c r="K39" s="278"/>
    </row>
    <row r="40" spans="1:11" x14ac:dyDescent="0.2">
      <c r="A40" s="261" t="s">
        <v>86</v>
      </c>
      <c r="B40" s="229">
        <v>130000</v>
      </c>
      <c r="C40" s="229">
        <v>227000</v>
      </c>
      <c r="D40" s="271">
        <v>298000</v>
      </c>
      <c r="E40" s="259">
        <f>(D40-B40)/B40</f>
        <v>1.2923076923076924</v>
      </c>
      <c r="F40" s="256">
        <f>D40-B40</f>
        <v>168000</v>
      </c>
      <c r="G40" s="246"/>
      <c r="H40" s="259">
        <f>I40/C40</f>
        <v>0.31277533039647576</v>
      </c>
      <c r="I40" s="260">
        <f>(D40-C40)</f>
        <v>71000</v>
      </c>
      <c r="J40" s="72"/>
      <c r="K40" s="279"/>
    </row>
    <row r="41" spans="1:11" x14ac:dyDescent="0.2">
      <c r="A41" s="261" t="s">
        <v>145</v>
      </c>
      <c r="D41" s="272"/>
      <c r="E41" s="259"/>
      <c r="F41" s="256"/>
      <c r="G41" s="246"/>
      <c r="H41" s="259"/>
      <c r="I41" s="260"/>
      <c r="J41" s="72"/>
      <c r="K41" s="278"/>
    </row>
    <row r="42" spans="1:11" x14ac:dyDescent="0.2">
      <c r="A42" s="261" t="s">
        <v>87</v>
      </c>
      <c r="B42" s="229">
        <v>0</v>
      </c>
      <c r="C42" s="229">
        <v>0</v>
      </c>
      <c r="D42" s="271">
        <v>0</v>
      </c>
      <c r="E42" s="259"/>
      <c r="F42" s="256"/>
      <c r="G42" s="246"/>
      <c r="H42" s="259"/>
      <c r="I42" s="260"/>
      <c r="J42" s="72"/>
      <c r="K42" s="278"/>
    </row>
    <row r="43" spans="1:11" x14ac:dyDescent="0.2">
      <c r="A43" s="261" t="s">
        <v>88</v>
      </c>
      <c r="B43" s="229">
        <v>1629200</v>
      </c>
      <c r="C43" s="229">
        <v>1689900</v>
      </c>
      <c r="D43" s="271">
        <v>1883200</v>
      </c>
      <c r="E43" s="259">
        <f>(D43-B43)/B43</f>
        <v>0.15590473852197398</v>
      </c>
      <c r="F43" s="256">
        <f>D43-B43</f>
        <v>254000</v>
      </c>
      <c r="G43" s="246"/>
      <c r="H43" s="259">
        <f>I43/C43</f>
        <v>0.11438546659565654</v>
      </c>
      <c r="I43" s="260">
        <f>(D43-C43)</f>
        <v>193300</v>
      </c>
      <c r="J43" s="72"/>
      <c r="K43" s="278"/>
    </row>
    <row r="44" spans="1:11" x14ac:dyDescent="0.2">
      <c r="A44" s="261" t="s">
        <v>89</v>
      </c>
      <c r="B44" s="229">
        <v>494</v>
      </c>
      <c r="C44" s="229">
        <v>6282</v>
      </c>
      <c r="D44" s="271">
        <v>2678</v>
      </c>
      <c r="E44" s="259">
        <f t="shared" ref="E44:E49" si="3">(D44-B44)/B44</f>
        <v>4.4210526315789478</v>
      </c>
      <c r="F44" s="256">
        <f t="shared" ref="F44:F49" si="4">D44-B44</f>
        <v>2184</v>
      </c>
      <c r="G44" s="246"/>
      <c r="H44" s="259">
        <f t="shared" ref="H44:H49" si="5">I44/C44</f>
        <v>-0.57370264247055081</v>
      </c>
      <c r="I44" s="260">
        <f t="shared" ref="I44:I49" si="6">(D44-C44)</f>
        <v>-3604</v>
      </c>
      <c r="J44" s="72"/>
      <c r="K44" s="278"/>
    </row>
    <row r="45" spans="1:11" x14ac:dyDescent="0.2">
      <c r="A45" s="261" t="s">
        <v>90</v>
      </c>
      <c r="B45" s="229">
        <v>196530</v>
      </c>
      <c r="C45" s="229">
        <v>179149</v>
      </c>
      <c r="D45" s="271">
        <v>172073</v>
      </c>
      <c r="E45" s="259">
        <f t="shared" si="3"/>
        <v>-0.12444410522566529</v>
      </c>
      <c r="F45" s="256">
        <f t="shared" si="4"/>
        <v>-24457</v>
      </c>
      <c r="G45" s="246"/>
      <c r="H45" s="259">
        <f t="shared" si="5"/>
        <v>-3.9497848159911579E-2</v>
      </c>
      <c r="I45" s="260">
        <f t="shared" si="6"/>
        <v>-7076</v>
      </c>
      <c r="J45" s="72"/>
      <c r="K45" s="278"/>
    </row>
    <row r="46" spans="1:11" x14ac:dyDescent="0.2">
      <c r="A46" s="261" t="s">
        <v>91</v>
      </c>
      <c r="B46" s="229">
        <v>11986898</v>
      </c>
      <c r="C46" s="49">
        <v>14128751</v>
      </c>
      <c r="D46" s="271">
        <v>14932893</v>
      </c>
      <c r="E46" s="259">
        <f t="shared" si="3"/>
        <v>0.24576792094168148</v>
      </c>
      <c r="F46" s="256">
        <f t="shared" si="4"/>
        <v>2945995</v>
      </c>
      <c r="G46" s="246"/>
      <c r="H46" s="259">
        <f t="shared" si="5"/>
        <v>5.6915292795520281E-2</v>
      </c>
      <c r="I46" s="260">
        <f t="shared" si="6"/>
        <v>804142</v>
      </c>
      <c r="J46" s="72"/>
      <c r="K46" s="278"/>
    </row>
    <row r="47" spans="1:11" x14ac:dyDescent="0.2">
      <c r="A47" s="261" t="s">
        <v>92</v>
      </c>
      <c r="B47" s="229">
        <v>13931059</v>
      </c>
      <c r="C47" s="49">
        <v>15985258</v>
      </c>
      <c r="D47" s="271">
        <v>17931458</v>
      </c>
      <c r="E47" s="259">
        <f t="shared" si="3"/>
        <v>0.28715684859277391</v>
      </c>
      <c r="F47" s="256">
        <f t="shared" si="4"/>
        <v>4000399</v>
      </c>
      <c r="G47" s="246"/>
      <c r="H47" s="259">
        <f t="shared" si="5"/>
        <v>0.12174967710874607</v>
      </c>
      <c r="I47" s="260">
        <f t="shared" si="6"/>
        <v>1946200</v>
      </c>
      <c r="J47" s="72"/>
      <c r="K47" s="278"/>
    </row>
    <row r="48" spans="1:11" x14ac:dyDescent="0.2">
      <c r="A48" s="258"/>
      <c r="D48" s="272"/>
      <c r="E48" s="259"/>
      <c r="F48" s="256">
        <f t="shared" si="4"/>
        <v>0</v>
      </c>
      <c r="G48" s="246"/>
      <c r="H48" s="259"/>
      <c r="I48" s="260">
        <f t="shared" si="6"/>
        <v>0</v>
      </c>
      <c r="J48" s="72"/>
      <c r="K48" s="278"/>
    </row>
    <row r="49" spans="1:11" x14ac:dyDescent="0.2">
      <c r="A49" s="230" t="s">
        <v>93</v>
      </c>
      <c r="B49" s="274">
        <v>25917957</v>
      </c>
      <c r="C49" s="263">
        <v>30114009</v>
      </c>
      <c r="D49" s="275">
        <v>32864351</v>
      </c>
      <c r="E49" s="276">
        <f t="shared" si="3"/>
        <v>0.26801472045038116</v>
      </c>
      <c r="F49" s="253">
        <f t="shared" si="4"/>
        <v>6946394</v>
      </c>
      <c r="G49" s="254"/>
      <c r="H49" s="276">
        <f t="shared" si="5"/>
        <v>9.1330981537529596E-2</v>
      </c>
      <c r="I49" s="277">
        <f t="shared" si="6"/>
        <v>2750342</v>
      </c>
      <c r="J49" s="72"/>
      <c r="K49" s="278"/>
    </row>
  </sheetData>
  <mergeCells count="5">
    <mergeCell ref="E5:F5"/>
    <mergeCell ref="H5:I5"/>
    <mergeCell ref="A1:I1"/>
    <mergeCell ref="A2:I2"/>
    <mergeCell ref="A3:I3"/>
  </mergeCells>
  <phoneticPr fontId="4" type="noConversion"/>
  <printOptions horizontalCentered="1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111111111">
    <pageSetUpPr fitToPage="1"/>
  </sheetPr>
  <dimension ref="A1:I86"/>
  <sheetViews>
    <sheetView showZeros="0" workbookViewId="0">
      <selection activeCell="B42" sqref="B42"/>
    </sheetView>
  </sheetViews>
  <sheetFormatPr defaultRowHeight="12.75" x14ac:dyDescent="0.2"/>
  <cols>
    <col min="1" max="1" width="68.28515625" style="17" customWidth="1"/>
    <col min="2" max="4" width="9.7109375" bestFit="1" customWidth="1"/>
    <col min="5" max="5" width="8.7109375" customWidth="1"/>
    <col min="6" max="6" width="8.85546875" customWidth="1"/>
    <col min="7" max="7" width="2" customWidth="1"/>
  </cols>
  <sheetData>
    <row r="1" spans="1:9" ht="15" x14ac:dyDescent="0.25">
      <c r="A1" s="300" t="s">
        <v>95</v>
      </c>
      <c r="B1" s="292"/>
      <c r="C1" s="292"/>
      <c r="D1" s="292"/>
      <c r="E1" s="292"/>
      <c r="F1" s="292"/>
      <c r="G1" s="292"/>
      <c r="H1" s="292"/>
      <c r="I1" s="292"/>
    </row>
    <row r="2" spans="1:9" ht="15" x14ac:dyDescent="0.25">
      <c r="A2" s="300" t="s">
        <v>96</v>
      </c>
      <c r="B2" s="292"/>
      <c r="C2" s="292"/>
      <c r="D2" s="292"/>
      <c r="E2" s="292"/>
      <c r="F2" s="292"/>
      <c r="G2" s="292"/>
      <c r="H2" s="292"/>
      <c r="I2" s="292"/>
    </row>
    <row r="3" spans="1:9" ht="15" x14ac:dyDescent="0.25">
      <c r="A3" s="300" t="s">
        <v>25</v>
      </c>
      <c r="B3" s="292"/>
      <c r="C3" s="292"/>
      <c r="D3" s="292"/>
      <c r="E3" s="292"/>
      <c r="F3" s="292"/>
      <c r="G3" s="292"/>
      <c r="H3" s="292"/>
      <c r="I3" s="292"/>
    </row>
    <row r="4" spans="1:9" x14ac:dyDescent="0.2">
      <c r="A4" s="188"/>
      <c r="B4" s="189">
        <v>41182</v>
      </c>
      <c r="C4" s="189">
        <v>41455</v>
      </c>
      <c r="D4" s="190">
        <v>41547</v>
      </c>
      <c r="E4" s="293" t="s">
        <v>183</v>
      </c>
      <c r="F4" s="286"/>
      <c r="G4" s="69"/>
      <c r="H4" s="285" t="s">
        <v>184</v>
      </c>
      <c r="I4" s="289"/>
    </row>
    <row r="5" spans="1:9" x14ac:dyDescent="0.2">
      <c r="A5" s="284"/>
      <c r="C5" s="131"/>
      <c r="E5" s="122" t="s">
        <v>16</v>
      </c>
      <c r="F5" s="119" t="s">
        <v>17</v>
      </c>
      <c r="G5" s="74"/>
      <c r="H5" s="119" t="s">
        <v>16</v>
      </c>
      <c r="I5" s="120" t="s">
        <v>17</v>
      </c>
    </row>
    <row r="6" spans="1:9" x14ac:dyDescent="0.2">
      <c r="A6" s="180" t="s">
        <v>94</v>
      </c>
      <c r="B6" s="115">
        <v>8</v>
      </c>
      <c r="C6" s="115">
        <v>8</v>
      </c>
      <c r="D6" s="117">
        <v>8</v>
      </c>
      <c r="E6" s="264">
        <f>(D6-B6)/B6</f>
        <v>0</v>
      </c>
      <c r="F6" s="231">
        <f>D6-B6</f>
        <v>0</v>
      </c>
      <c r="G6" s="116"/>
      <c r="H6" s="116">
        <f>I6/C6</f>
        <v>0</v>
      </c>
      <c r="I6" s="265">
        <f>(D6-C6)</f>
        <v>0</v>
      </c>
    </row>
    <row r="7" spans="1:9" x14ac:dyDescent="0.2">
      <c r="A7" s="172"/>
      <c r="B7" s="119"/>
      <c r="C7" s="119"/>
      <c r="D7" s="120"/>
      <c r="E7" s="181"/>
      <c r="F7" s="45"/>
      <c r="G7" s="74"/>
      <c r="H7" s="74"/>
      <c r="I7" s="132"/>
    </row>
    <row r="8" spans="1:9" x14ac:dyDescent="0.2">
      <c r="A8" s="174" t="s">
        <v>26</v>
      </c>
      <c r="B8" s="38"/>
      <c r="C8" s="38"/>
      <c r="D8" s="173"/>
      <c r="E8" s="182"/>
      <c r="F8" s="38"/>
      <c r="G8" s="74"/>
      <c r="H8" s="74"/>
      <c r="I8" s="132"/>
    </row>
    <row r="9" spans="1:9" x14ac:dyDescent="0.2">
      <c r="A9" s="175" t="s">
        <v>27</v>
      </c>
      <c r="B9" s="41">
        <v>117716</v>
      </c>
      <c r="C9" s="41">
        <v>113249</v>
      </c>
      <c r="D9" s="176">
        <v>101688</v>
      </c>
      <c r="E9" s="181">
        <f>(D9-B9)/B9</f>
        <v>-0.13615821128818512</v>
      </c>
      <c r="F9" s="45">
        <f>D9-B9</f>
        <v>-16028</v>
      </c>
      <c r="G9" s="74"/>
      <c r="H9" s="183">
        <f>I9/C9</f>
        <v>-0.10208478662063242</v>
      </c>
      <c r="I9" s="184">
        <f>(D9-C9)</f>
        <v>-11561</v>
      </c>
    </row>
    <row r="10" spans="1:9" x14ac:dyDescent="0.2">
      <c r="A10" s="175" t="s">
        <v>28</v>
      </c>
      <c r="B10" s="41">
        <v>40183</v>
      </c>
      <c r="C10" s="41">
        <v>8754</v>
      </c>
      <c r="D10" s="176">
        <v>8734</v>
      </c>
      <c r="E10" s="181">
        <f t="shared" ref="E10:E22" si="0">(D10-B10)/B10</f>
        <v>-0.78264440186148376</v>
      </c>
      <c r="F10" s="45">
        <f t="shared" ref="F10:F22" si="1">D10-B10</f>
        <v>-31449</v>
      </c>
      <c r="G10" s="74"/>
      <c r="H10" s="183">
        <f t="shared" ref="H10:H43" si="2">I10/C10</f>
        <v>-2.284669865204478E-3</v>
      </c>
      <c r="I10" s="184">
        <f t="shared" ref="I10:I43" si="3">(D10-C10)</f>
        <v>-20</v>
      </c>
    </row>
    <row r="11" spans="1:9" x14ac:dyDescent="0.2">
      <c r="A11" s="175" t="s">
        <v>29</v>
      </c>
      <c r="B11" s="41">
        <v>5208</v>
      </c>
      <c r="C11" s="41">
        <v>5194</v>
      </c>
      <c r="D11" s="176">
        <v>5199</v>
      </c>
      <c r="E11" s="181">
        <f t="shared" si="0"/>
        <v>-1.7281105990783411E-3</v>
      </c>
      <c r="F11" s="45">
        <f t="shared" si="1"/>
        <v>-9</v>
      </c>
      <c r="G11" s="74"/>
      <c r="H11" s="183">
        <f t="shared" si="2"/>
        <v>9.6264921062764726E-4</v>
      </c>
      <c r="I11" s="184">
        <f t="shared" si="3"/>
        <v>5</v>
      </c>
    </row>
    <row r="12" spans="1:9" x14ac:dyDescent="0.2">
      <c r="A12" s="175" t="s">
        <v>30</v>
      </c>
      <c r="B12" s="41">
        <v>20336</v>
      </c>
      <c r="C12" s="41">
        <v>19308</v>
      </c>
      <c r="D12" s="176">
        <v>18035</v>
      </c>
      <c r="E12" s="181">
        <f t="shared" si="0"/>
        <v>-0.11314909520062942</v>
      </c>
      <c r="F12" s="45">
        <f t="shared" si="1"/>
        <v>-2301</v>
      </c>
      <c r="G12" s="74"/>
      <c r="H12" s="183">
        <f t="shared" si="2"/>
        <v>-6.5931220219598088E-2</v>
      </c>
      <c r="I12" s="184">
        <f t="shared" si="3"/>
        <v>-1273</v>
      </c>
    </row>
    <row r="13" spans="1:9" x14ac:dyDescent="0.2">
      <c r="A13" s="175" t="s">
        <v>31</v>
      </c>
      <c r="B13" s="41">
        <v>20875</v>
      </c>
      <c r="C13" s="41">
        <v>9691</v>
      </c>
      <c r="D13" s="176">
        <v>6796</v>
      </c>
      <c r="E13" s="181">
        <f t="shared" si="0"/>
        <v>-0.67444311377245514</v>
      </c>
      <c r="F13" s="45">
        <f t="shared" si="1"/>
        <v>-14079</v>
      </c>
      <c r="G13" s="74"/>
      <c r="H13" s="183">
        <f t="shared" si="2"/>
        <v>-0.29873078113713752</v>
      </c>
      <c r="I13" s="184">
        <f t="shared" si="3"/>
        <v>-2895</v>
      </c>
    </row>
    <row r="14" spans="1:9" x14ac:dyDescent="0.2">
      <c r="A14" s="175" t="s">
        <v>32</v>
      </c>
      <c r="B14" s="41">
        <v>0</v>
      </c>
      <c r="C14" s="41">
        <v>2263</v>
      </c>
      <c r="D14" s="176">
        <v>3617</v>
      </c>
      <c r="E14" s="181">
        <v>0</v>
      </c>
      <c r="F14" s="45">
        <v>0</v>
      </c>
      <c r="G14" s="74"/>
      <c r="H14" s="183">
        <f t="shared" si="2"/>
        <v>0.59832081307998231</v>
      </c>
      <c r="I14" s="184">
        <f t="shared" si="3"/>
        <v>1354</v>
      </c>
    </row>
    <row r="15" spans="1:9" x14ac:dyDescent="0.2">
      <c r="A15" s="175" t="s">
        <v>33</v>
      </c>
      <c r="B15" s="41">
        <v>0</v>
      </c>
      <c r="C15" s="41">
        <v>0</v>
      </c>
      <c r="D15" s="176">
        <v>0</v>
      </c>
      <c r="E15" s="181">
        <v>0</v>
      </c>
      <c r="F15" s="45">
        <v>0</v>
      </c>
      <c r="G15" s="74"/>
      <c r="H15" s="183"/>
      <c r="I15" s="184">
        <f t="shared" si="3"/>
        <v>0</v>
      </c>
    </row>
    <row r="16" spans="1:9" x14ac:dyDescent="0.2">
      <c r="A16" s="175" t="s">
        <v>34</v>
      </c>
      <c r="B16" s="41">
        <v>0</v>
      </c>
      <c r="C16" s="41">
        <v>2263</v>
      </c>
      <c r="D16" s="176">
        <v>3617</v>
      </c>
      <c r="E16" s="181">
        <v>0</v>
      </c>
      <c r="F16" s="45">
        <v>0</v>
      </c>
      <c r="G16" s="74"/>
      <c r="H16" s="183">
        <f t="shared" si="2"/>
        <v>0.59832081307998231</v>
      </c>
      <c r="I16" s="184">
        <f t="shared" si="3"/>
        <v>1354</v>
      </c>
    </row>
    <row r="17" spans="1:9" x14ac:dyDescent="0.2">
      <c r="A17" s="175" t="s">
        <v>35</v>
      </c>
      <c r="B17" s="41">
        <v>41894</v>
      </c>
      <c r="C17" s="41">
        <v>37873</v>
      </c>
      <c r="D17" s="176">
        <v>36753</v>
      </c>
      <c r="E17" s="181">
        <f t="shared" si="0"/>
        <v>-0.12271446985248484</v>
      </c>
      <c r="F17" s="45">
        <f t="shared" si="1"/>
        <v>-5141</v>
      </c>
      <c r="G17" s="74"/>
      <c r="H17" s="183">
        <f t="shared" si="2"/>
        <v>-2.9572518680854434E-2</v>
      </c>
      <c r="I17" s="184">
        <f t="shared" si="3"/>
        <v>-1120</v>
      </c>
    </row>
    <row r="18" spans="1:9" x14ac:dyDescent="0.2">
      <c r="A18" s="177" t="s">
        <v>36</v>
      </c>
      <c r="B18" s="41">
        <v>329</v>
      </c>
      <c r="C18" s="41">
        <v>252</v>
      </c>
      <c r="D18" s="176">
        <v>196</v>
      </c>
      <c r="E18" s="181">
        <f t="shared" si="0"/>
        <v>-0.40425531914893614</v>
      </c>
      <c r="F18" s="45">
        <f t="shared" si="1"/>
        <v>-133</v>
      </c>
      <c r="G18" s="74"/>
      <c r="H18" s="183">
        <f t="shared" si="2"/>
        <v>-0.22222222222222221</v>
      </c>
      <c r="I18" s="184">
        <f t="shared" si="3"/>
        <v>-56</v>
      </c>
    </row>
    <row r="19" spans="1:9" x14ac:dyDescent="0.2">
      <c r="A19" s="175" t="s">
        <v>37</v>
      </c>
      <c r="B19" s="41">
        <v>373</v>
      </c>
      <c r="C19" s="41">
        <v>356</v>
      </c>
      <c r="D19" s="176">
        <v>350</v>
      </c>
      <c r="E19" s="181">
        <f t="shared" si="0"/>
        <v>-6.1662198391420911E-2</v>
      </c>
      <c r="F19" s="45">
        <f t="shared" si="1"/>
        <v>-23</v>
      </c>
      <c r="G19" s="93"/>
      <c r="H19" s="183">
        <f t="shared" si="2"/>
        <v>-1.6853932584269662E-2</v>
      </c>
      <c r="I19" s="184">
        <f t="shared" si="3"/>
        <v>-6</v>
      </c>
    </row>
    <row r="20" spans="1:9" x14ac:dyDescent="0.2">
      <c r="A20" s="175" t="s">
        <v>38</v>
      </c>
      <c r="B20" s="41">
        <v>0</v>
      </c>
      <c r="C20" s="41">
        <v>0</v>
      </c>
      <c r="D20" s="176">
        <v>0</v>
      </c>
      <c r="E20" s="181">
        <v>0</v>
      </c>
      <c r="F20" s="45">
        <f t="shared" si="1"/>
        <v>0</v>
      </c>
      <c r="G20" s="74"/>
      <c r="H20" s="183"/>
      <c r="I20" s="184">
        <f t="shared" si="3"/>
        <v>0</v>
      </c>
    </row>
    <row r="21" spans="1:9" x14ac:dyDescent="0.2">
      <c r="A21" s="175" t="s">
        <v>39</v>
      </c>
      <c r="B21" s="41">
        <v>124754</v>
      </c>
      <c r="C21" s="41">
        <v>142747</v>
      </c>
      <c r="D21" s="176">
        <v>151311</v>
      </c>
      <c r="E21" s="181">
        <f t="shared" si="0"/>
        <v>0.21287493787774339</v>
      </c>
      <c r="F21" s="45">
        <f t="shared" si="1"/>
        <v>26557</v>
      </c>
      <c r="G21" s="74"/>
      <c r="H21" s="183">
        <f t="shared" si="2"/>
        <v>5.9994255571045277E-2</v>
      </c>
      <c r="I21" s="184">
        <f t="shared" si="3"/>
        <v>8564</v>
      </c>
    </row>
    <row r="22" spans="1:9" x14ac:dyDescent="0.2">
      <c r="A22" s="174" t="s">
        <v>40</v>
      </c>
      <c r="B22" s="43">
        <v>371339</v>
      </c>
      <c r="C22" s="43">
        <v>339435</v>
      </c>
      <c r="D22" s="178">
        <v>332483</v>
      </c>
      <c r="E22" s="181">
        <f t="shared" si="0"/>
        <v>-0.10463754143787751</v>
      </c>
      <c r="F22" s="45">
        <f t="shared" si="1"/>
        <v>-38856</v>
      </c>
      <c r="G22" s="74"/>
      <c r="H22" s="183">
        <f t="shared" si="2"/>
        <v>-2.0481093581981823E-2</v>
      </c>
      <c r="I22" s="184">
        <f t="shared" si="3"/>
        <v>-6952</v>
      </c>
    </row>
    <row r="23" spans="1:9" x14ac:dyDescent="0.2">
      <c r="A23" s="172"/>
      <c r="B23" s="41"/>
      <c r="C23" s="41"/>
      <c r="D23" s="176"/>
      <c r="E23" s="185"/>
      <c r="F23" s="38"/>
      <c r="G23" s="74"/>
      <c r="H23" s="183"/>
      <c r="I23" s="184">
        <f t="shared" si="3"/>
        <v>0</v>
      </c>
    </row>
    <row r="24" spans="1:9" x14ac:dyDescent="0.2">
      <c r="A24" s="174" t="s">
        <v>41</v>
      </c>
      <c r="B24" s="38"/>
      <c r="C24" s="38"/>
      <c r="D24" s="173"/>
      <c r="E24" s="182"/>
      <c r="F24" s="38"/>
      <c r="G24" s="74"/>
      <c r="H24" s="183"/>
      <c r="I24" s="184">
        <f t="shared" si="3"/>
        <v>0</v>
      </c>
    </row>
    <row r="25" spans="1:9" x14ac:dyDescent="0.2">
      <c r="A25" s="175" t="s">
        <v>42</v>
      </c>
      <c r="B25" s="41">
        <v>341</v>
      </c>
      <c r="C25" s="41">
        <v>249</v>
      </c>
      <c r="D25" s="176">
        <v>232</v>
      </c>
      <c r="E25" s="181">
        <f>(D25-B25)/B25</f>
        <v>-0.31964809384164222</v>
      </c>
      <c r="F25" s="45">
        <f>D25-B25</f>
        <v>-109</v>
      </c>
      <c r="G25" s="74"/>
      <c r="H25" s="183">
        <f t="shared" si="2"/>
        <v>-6.8273092369477914E-2</v>
      </c>
      <c r="I25" s="184">
        <f t="shared" si="3"/>
        <v>-17</v>
      </c>
    </row>
    <row r="26" spans="1:9" x14ac:dyDescent="0.2">
      <c r="A26" s="175" t="s">
        <v>43</v>
      </c>
      <c r="B26" s="41">
        <v>0</v>
      </c>
      <c r="C26" s="41">
        <v>0</v>
      </c>
      <c r="D26" s="176">
        <v>0</v>
      </c>
      <c r="E26" s="181">
        <v>0</v>
      </c>
      <c r="F26" s="45">
        <f>D26-B26</f>
        <v>0</v>
      </c>
      <c r="G26" s="74"/>
      <c r="H26" s="183"/>
      <c r="I26" s="184">
        <f t="shared" si="3"/>
        <v>0</v>
      </c>
    </row>
    <row r="27" spans="1:9" x14ac:dyDescent="0.2">
      <c r="A27" s="175" t="s">
        <v>44</v>
      </c>
      <c r="B27" s="42">
        <v>69443</v>
      </c>
      <c r="C27" s="42">
        <v>62727</v>
      </c>
      <c r="D27" s="179">
        <v>66079</v>
      </c>
      <c r="E27" s="181">
        <f>(D27-B27)/B27</f>
        <v>-4.8442607606238211E-2</v>
      </c>
      <c r="F27" s="45">
        <f>D27-B27</f>
        <v>-3364</v>
      </c>
      <c r="G27" s="74"/>
      <c r="H27" s="183">
        <f t="shared" si="2"/>
        <v>5.343791349817463E-2</v>
      </c>
      <c r="I27" s="184">
        <f t="shared" si="3"/>
        <v>3352</v>
      </c>
    </row>
    <row r="28" spans="1:9" x14ac:dyDescent="0.2">
      <c r="A28" s="174" t="s">
        <v>45</v>
      </c>
      <c r="B28" s="43">
        <v>69784</v>
      </c>
      <c r="C28" s="43">
        <v>62976</v>
      </c>
      <c r="D28" s="178">
        <v>66311</v>
      </c>
      <c r="E28" s="181">
        <f>(D28-B28)/B28</f>
        <v>-4.9767855095723949E-2</v>
      </c>
      <c r="F28" s="45">
        <f>D28-B28</f>
        <v>-3473</v>
      </c>
      <c r="G28" s="74"/>
      <c r="H28" s="183">
        <f t="shared" si="2"/>
        <v>5.2956681910569105E-2</v>
      </c>
      <c r="I28" s="184">
        <f t="shared" si="3"/>
        <v>3335</v>
      </c>
    </row>
    <row r="29" spans="1:9" x14ac:dyDescent="0.2">
      <c r="A29" s="172"/>
      <c r="B29" s="41"/>
      <c r="C29" s="41"/>
      <c r="D29" s="176"/>
      <c r="E29" s="181"/>
      <c r="F29" s="45"/>
      <c r="G29" s="74"/>
      <c r="H29" s="183"/>
      <c r="I29" s="184">
        <f t="shared" si="3"/>
        <v>0</v>
      </c>
    </row>
    <row r="30" spans="1:9" x14ac:dyDescent="0.2">
      <c r="A30" s="172"/>
      <c r="B30" s="41"/>
      <c r="C30" s="41"/>
      <c r="D30" s="176"/>
      <c r="E30" s="181"/>
      <c r="F30" s="45"/>
      <c r="G30" s="74"/>
      <c r="H30" s="183"/>
      <c r="I30" s="184">
        <f t="shared" si="3"/>
        <v>0</v>
      </c>
    </row>
    <row r="31" spans="1:9" x14ac:dyDescent="0.2">
      <c r="A31" s="175" t="s">
        <v>46</v>
      </c>
      <c r="B31" s="41">
        <v>800</v>
      </c>
      <c r="C31" s="41">
        <v>500</v>
      </c>
      <c r="D31" s="176">
        <v>474</v>
      </c>
      <c r="E31" s="181">
        <v>0</v>
      </c>
      <c r="F31" s="45">
        <f>D31-B31</f>
        <v>-326</v>
      </c>
      <c r="G31" s="20"/>
      <c r="H31" s="183">
        <f>I31/C31</f>
        <v>-5.1999999999999998E-2</v>
      </c>
      <c r="I31" s="184">
        <f>(D31-C31)</f>
        <v>-26</v>
      </c>
    </row>
    <row r="32" spans="1:9" x14ac:dyDescent="0.2">
      <c r="A32" s="172"/>
      <c r="B32" s="41"/>
      <c r="C32" s="41"/>
      <c r="D32" s="176"/>
      <c r="E32" s="181"/>
      <c r="F32" s="45"/>
      <c r="G32" s="20"/>
      <c r="H32" s="183"/>
      <c r="I32" s="184">
        <f t="shared" si="3"/>
        <v>0</v>
      </c>
    </row>
    <row r="33" spans="1:9" x14ac:dyDescent="0.2">
      <c r="A33" s="174" t="s">
        <v>47</v>
      </c>
      <c r="B33" s="41"/>
      <c r="C33" s="41"/>
      <c r="D33" s="176"/>
      <c r="E33" s="181"/>
      <c r="F33" s="45"/>
      <c r="G33" s="20"/>
      <c r="H33" s="183"/>
      <c r="I33" s="184">
        <f t="shared" si="3"/>
        <v>0</v>
      </c>
    </row>
    <row r="34" spans="1:9" x14ac:dyDescent="0.2">
      <c r="A34" s="175" t="s">
        <v>48</v>
      </c>
      <c r="B34" s="41">
        <v>0</v>
      </c>
      <c r="C34" s="41">
        <v>0</v>
      </c>
      <c r="D34" s="176">
        <v>0</v>
      </c>
      <c r="E34" s="181">
        <v>0</v>
      </c>
      <c r="F34" s="45">
        <f t="shared" ref="F34:F43" si="4">D34-B34</f>
        <v>0</v>
      </c>
      <c r="G34" s="20"/>
      <c r="H34" s="183"/>
      <c r="I34" s="184">
        <f t="shared" si="3"/>
        <v>0</v>
      </c>
    </row>
    <row r="35" spans="1:9" x14ac:dyDescent="0.2">
      <c r="A35" s="175" t="s">
        <v>49</v>
      </c>
      <c r="B35" s="41">
        <v>0</v>
      </c>
      <c r="C35" s="41">
        <v>0</v>
      </c>
      <c r="D35" s="176">
        <v>0</v>
      </c>
      <c r="E35" s="181">
        <v>0</v>
      </c>
      <c r="F35" s="45">
        <f t="shared" si="4"/>
        <v>0</v>
      </c>
      <c r="G35" s="20"/>
      <c r="H35" s="183"/>
      <c r="I35" s="184">
        <f t="shared" si="3"/>
        <v>0</v>
      </c>
    </row>
    <row r="36" spans="1:9" x14ac:dyDescent="0.2">
      <c r="A36" s="175" t="s">
        <v>50</v>
      </c>
      <c r="B36" s="41">
        <v>22425</v>
      </c>
      <c r="C36" s="41">
        <v>22773</v>
      </c>
      <c r="D36" s="176">
        <v>22773</v>
      </c>
      <c r="E36" s="181">
        <f t="shared" ref="E36:E43" si="5">(D36-B36)/B36</f>
        <v>1.5518394648829431E-2</v>
      </c>
      <c r="F36" s="45">
        <f t="shared" si="4"/>
        <v>348</v>
      </c>
      <c r="G36" s="20"/>
      <c r="H36" s="183">
        <f t="shared" si="2"/>
        <v>0</v>
      </c>
      <c r="I36" s="184">
        <f t="shared" si="3"/>
        <v>0</v>
      </c>
    </row>
    <row r="37" spans="1:9" x14ac:dyDescent="0.2">
      <c r="A37" s="175" t="s">
        <v>51</v>
      </c>
      <c r="B37" s="41">
        <v>1127300</v>
      </c>
      <c r="C37" s="41">
        <v>1127300</v>
      </c>
      <c r="D37" s="176">
        <v>1127300</v>
      </c>
      <c r="E37" s="181">
        <f t="shared" si="5"/>
        <v>0</v>
      </c>
      <c r="F37" s="45">
        <f t="shared" si="4"/>
        <v>0</v>
      </c>
      <c r="G37" s="20"/>
      <c r="H37" s="183">
        <f t="shared" si="2"/>
        <v>0</v>
      </c>
      <c r="I37" s="184">
        <f t="shared" si="3"/>
        <v>0</v>
      </c>
    </row>
    <row r="38" spans="1:9" x14ac:dyDescent="0.2">
      <c r="A38" s="175" t="s">
        <v>52</v>
      </c>
      <c r="B38" s="41">
        <v>614027</v>
      </c>
      <c r="C38" s="41">
        <v>614048</v>
      </c>
      <c r="D38" s="176">
        <v>614048</v>
      </c>
      <c r="E38" s="181">
        <f t="shared" si="5"/>
        <v>3.4200450468790461E-5</v>
      </c>
      <c r="F38" s="45">
        <f t="shared" si="4"/>
        <v>21</v>
      </c>
      <c r="G38" s="20"/>
      <c r="H38" s="183">
        <f t="shared" si="2"/>
        <v>0</v>
      </c>
      <c r="I38" s="184">
        <f t="shared" si="3"/>
        <v>0</v>
      </c>
    </row>
    <row r="39" spans="1:9" x14ac:dyDescent="0.2">
      <c r="A39" s="175" t="s">
        <v>53</v>
      </c>
      <c r="B39" s="41">
        <v>3208</v>
      </c>
      <c r="C39" s="41">
        <v>3317</v>
      </c>
      <c r="D39" s="176">
        <v>3367</v>
      </c>
      <c r="E39" s="181">
        <f t="shared" si="5"/>
        <v>4.9563591022443891E-2</v>
      </c>
      <c r="F39" s="45">
        <f t="shared" si="4"/>
        <v>159</v>
      </c>
      <c r="G39" s="20"/>
      <c r="H39" s="183">
        <f t="shared" si="2"/>
        <v>1.5073861923424782E-2</v>
      </c>
      <c r="I39" s="184">
        <f t="shared" si="3"/>
        <v>50</v>
      </c>
    </row>
    <row r="40" spans="1:9" x14ac:dyDescent="0.2">
      <c r="A40" s="174" t="s">
        <v>54</v>
      </c>
      <c r="B40" s="41">
        <v>25633</v>
      </c>
      <c r="C40" s="41">
        <v>26090</v>
      </c>
      <c r="D40" s="176">
        <v>26140</v>
      </c>
      <c r="E40" s="181">
        <f t="shared" si="5"/>
        <v>1.9779190886747552E-2</v>
      </c>
      <c r="F40" s="45">
        <f t="shared" si="4"/>
        <v>507</v>
      </c>
      <c r="G40" s="20"/>
      <c r="H40" s="183">
        <f t="shared" si="2"/>
        <v>1.9164430816404753E-3</v>
      </c>
      <c r="I40" s="184">
        <f t="shared" si="3"/>
        <v>50</v>
      </c>
    </row>
    <row r="41" spans="1:9" x14ac:dyDescent="0.2">
      <c r="A41" s="175" t="s">
        <v>55</v>
      </c>
      <c r="B41" s="41">
        <v>275122</v>
      </c>
      <c r="C41" s="41">
        <v>249869</v>
      </c>
      <c r="D41" s="176">
        <v>239558</v>
      </c>
      <c r="E41" s="181">
        <f t="shared" si="5"/>
        <v>-0.12926628913718277</v>
      </c>
      <c r="F41" s="45">
        <f t="shared" si="4"/>
        <v>-35564</v>
      </c>
      <c r="G41" s="20"/>
      <c r="H41" s="183">
        <f t="shared" si="2"/>
        <v>-4.1265623186549749E-2</v>
      </c>
      <c r="I41" s="184">
        <f t="shared" si="3"/>
        <v>-10311</v>
      </c>
    </row>
    <row r="42" spans="1:9" x14ac:dyDescent="0.2">
      <c r="A42" s="174" t="s">
        <v>56</v>
      </c>
      <c r="B42" s="43">
        <v>300755</v>
      </c>
      <c r="C42" s="43">
        <v>275959</v>
      </c>
      <c r="D42" s="178">
        <v>265698</v>
      </c>
      <c r="E42" s="181">
        <f t="shared" si="5"/>
        <v>-0.11656331565560007</v>
      </c>
      <c r="F42" s="45">
        <f t="shared" si="4"/>
        <v>-35057</v>
      </c>
      <c r="G42" s="21"/>
      <c r="H42" s="183">
        <f t="shared" si="2"/>
        <v>-3.7183059802361945E-2</v>
      </c>
      <c r="I42" s="184">
        <f t="shared" si="3"/>
        <v>-10261</v>
      </c>
    </row>
    <row r="43" spans="1:9" x14ac:dyDescent="0.2">
      <c r="A43" s="230" t="s">
        <v>57</v>
      </c>
      <c r="B43" s="266">
        <v>371339</v>
      </c>
      <c r="C43" s="266">
        <v>339435</v>
      </c>
      <c r="D43" s="267">
        <v>332483</v>
      </c>
      <c r="E43" s="264">
        <f t="shared" si="5"/>
        <v>-0.10463754143787751</v>
      </c>
      <c r="F43" s="231">
        <f t="shared" si="4"/>
        <v>-38856</v>
      </c>
      <c r="G43" s="268"/>
      <c r="H43" s="186">
        <f t="shared" si="2"/>
        <v>-2.0481093581981823E-2</v>
      </c>
      <c r="I43" s="187">
        <f t="shared" si="3"/>
        <v>-6952</v>
      </c>
    </row>
    <row r="44" spans="1:9" x14ac:dyDescent="0.2">
      <c r="A44" s="18" t="s">
        <v>58</v>
      </c>
      <c r="B44" s="12"/>
      <c r="C44" s="12"/>
      <c r="D44" s="12"/>
      <c r="E44" s="6"/>
      <c r="F44" s="6"/>
      <c r="G44" s="6"/>
      <c r="H44" s="39"/>
      <c r="I44" s="36"/>
    </row>
    <row r="45" spans="1:9" ht="24" x14ac:dyDescent="0.2">
      <c r="A45" s="37" t="s">
        <v>59</v>
      </c>
      <c r="B45" s="40">
        <v>3551</v>
      </c>
      <c r="C45" s="40">
        <v>3562</v>
      </c>
      <c r="D45" s="40">
        <v>3529</v>
      </c>
      <c r="E45" s="39">
        <f>(D45-B45)/B45</f>
        <v>-6.1954379048155452E-3</v>
      </c>
      <c r="F45" s="36">
        <f>D45-B45</f>
        <v>-22</v>
      </c>
      <c r="G45" s="6"/>
      <c r="H45" s="39">
        <f>I45/C45</f>
        <v>-9.2644581695676582E-3</v>
      </c>
      <c r="I45" s="36">
        <f>(D45-C45)</f>
        <v>-33</v>
      </c>
    </row>
    <row r="47" spans="1:9" x14ac:dyDescent="0.2">
      <c r="A47" s="23"/>
      <c r="B47" s="6"/>
      <c r="C47" s="6"/>
      <c r="D47" s="6"/>
      <c r="E47" s="6"/>
      <c r="F47" s="6"/>
      <c r="G47" s="6"/>
      <c r="H47" s="6"/>
    </row>
    <row r="48" spans="1:9" x14ac:dyDescent="0.2">
      <c r="A48" s="23"/>
      <c r="B48" s="6"/>
      <c r="C48" s="6"/>
      <c r="D48" s="6"/>
      <c r="E48" s="6"/>
      <c r="F48" s="6"/>
      <c r="G48" s="6"/>
      <c r="H48" s="6"/>
    </row>
    <row r="49" spans="1:6" x14ac:dyDescent="0.2">
      <c r="A49" s="23"/>
      <c r="B49" s="6"/>
      <c r="C49" s="6"/>
      <c r="D49" s="6"/>
      <c r="E49" s="6"/>
      <c r="F49" s="6"/>
    </row>
    <row r="50" spans="1:6" x14ac:dyDescent="0.2">
      <c r="A50" s="23"/>
      <c r="B50" s="6"/>
      <c r="C50" s="6"/>
      <c r="D50" s="6"/>
      <c r="E50" s="6"/>
      <c r="F50" s="6"/>
    </row>
    <row r="51" spans="1:6" x14ac:dyDescent="0.2">
      <c r="A51" s="23"/>
      <c r="B51" s="6"/>
      <c r="C51" s="6"/>
      <c r="D51" s="6"/>
      <c r="E51" s="6"/>
      <c r="F51" s="6"/>
    </row>
    <row r="77" spans="6:7" x14ac:dyDescent="0.2">
      <c r="G77">
        <v>9605989</v>
      </c>
    </row>
    <row r="79" spans="6:7" x14ac:dyDescent="0.2">
      <c r="G79">
        <v>9605989</v>
      </c>
    </row>
    <row r="80" spans="6:7" x14ac:dyDescent="0.2">
      <c r="F80">
        <v>608830</v>
      </c>
    </row>
    <row r="81" spans="6:7" x14ac:dyDescent="0.2">
      <c r="F81">
        <v>104380</v>
      </c>
      <c r="G81">
        <v>1700</v>
      </c>
    </row>
    <row r="82" spans="6:7" x14ac:dyDescent="0.2">
      <c r="F82">
        <v>504450</v>
      </c>
      <c r="G82">
        <v>6675</v>
      </c>
    </row>
    <row r="83" spans="6:7" x14ac:dyDescent="0.2">
      <c r="G83">
        <v>4975</v>
      </c>
    </row>
    <row r="84" spans="6:7" x14ac:dyDescent="0.2">
      <c r="F84">
        <v>4275</v>
      </c>
    </row>
    <row r="85" spans="6:7" x14ac:dyDescent="0.2">
      <c r="F85">
        <v>12107</v>
      </c>
    </row>
    <row r="86" spans="6:7" x14ac:dyDescent="0.2">
      <c r="F86">
        <v>7832</v>
      </c>
    </row>
  </sheetData>
  <mergeCells count="5">
    <mergeCell ref="A1:I1"/>
    <mergeCell ref="A2:I2"/>
    <mergeCell ref="A3:I3"/>
    <mergeCell ref="E4:F4"/>
    <mergeCell ref="H4:I4"/>
  </mergeCells>
  <phoneticPr fontId="4" type="noConversion"/>
  <pageMargins left="0.75" right="0.75" top="1" bottom="1" header="0.5" footer="0.5"/>
  <pageSetup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11">
    <pageSetUpPr fitToPage="1"/>
  </sheetPr>
  <dimension ref="A1:M47"/>
  <sheetViews>
    <sheetView showZeros="0" workbookViewId="0">
      <selection activeCell="C29" sqref="C29"/>
    </sheetView>
  </sheetViews>
  <sheetFormatPr defaultRowHeight="12" x14ac:dyDescent="0.2"/>
  <cols>
    <col min="1" max="1" width="63.140625" style="6" bestFit="1" customWidth="1"/>
    <col min="2" max="2" width="10.28515625" style="6" hidden="1" customWidth="1"/>
    <col min="3" max="4" width="8.140625" style="6" bestFit="1" customWidth="1"/>
    <col min="5" max="5" width="10.5703125" style="6" bestFit="1" customWidth="1"/>
    <col min="6" max="7" width="8.5703125" style="6" bestFit="1" customWidth="1"/>
    <col min="8" max="8" width="10.42578125" style="22" bestFit="1" customWidth="1"/>
    <col min="9" max="9" width="2" style="6" customWidth="1"/>
    <col min="10" max="16384" width="9.140625" style="6"/>
  </cols>
  <sheetData>
    <row r="1" spans="1:13" ht="15" x14ac:dyDescent="0.25">
      <c r="A1" s="300" t="s">
        <v>95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3" ht="15" x14ac:dyDescent="0.25">
      <c r="A2" s="300" t="s">
        <v>97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3" ht="15" x14ac:dyDescent="0.25">
      <c r="A3" s="300" t="s">
        <v>25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3" x14ac:dyDescent="0.2">
      <c r="A4" s="191"/>
      <c r="B4" s="192"/>
      <c r="C4" s="192"/>
      <c r="D4" s="192"/>
      <c r="E4" s="192"/>
      <c r="F4" s="193"/>
      <c r="G4" s="215" t="s">
        <v>171</v>
      </c>
      <c r="H4" s="201"/>
      <c r="I4" s="202"/>
      <c r="J4" s="200" t="s">
        <v>173</v>
      </c>
      <c r="K4" s="203"/>
    </row>
    <row r="5" spans="1:13" x14ac:dyDescent="0.2">
      <c r="A5" s="70"/>
      <c r="B5" s="209" t="s">
        <v>172</v>
      </c>
      <c r="C5" s="209">
        <v>41182</v>
      </c>
      <c r="D5" s="209">
        <v>41455</v>
      </c>
      <c r="E5" s="209" t="s">
        <v>185</v>
      </c>
      <c r="F5" s="210" t="s">
        <v>186</v>
      </c>
      <c r="G5" s="222" t="s">
        <v>16</v>
      </c>
      <c r="H5" s="212" t="s">
        <v>17</v>
      </c>
      <c r="I5" s="116"/>
      <c r="J5" s="211" t="s">
        <v>16</v>
      </c>
      <c r="K5" s="213" t="s">
        <v>17</v>
      </c>
    </row>
    <row r="6" spans="1:13" x14ac:dyDescent="0.2">
      <c r="A6" s="194" t="s">
        <v>98</v>
      </c>
      <c r="B6" s="195"/>
      <c r="C6" s="195"/>
      <c r="D6" s="195"/>
      <c r="E6" s="195"/>
      <c r="F6" s="196"/>
      <c r="G6" s="216"/>
      <c r="H6" s="204"/>
      <c r="I6" s="74"/>
      <c r="J6" s="74"/>
      <c r="K6" s="76"/>
    </row>
    <row r="7" spans="1:13" ht="12.75" x14ac:dyDescent="0.2">
      <c r="A7" s="135" t="s">
        <v>99</v>
      </c>
      <c r="B7" s="44">
        <v>89215</v>
      </c>
      <c r="C7" s="44">
        <v>255899</v>
      </c>
      <c r="D7" s="44">
        <v>181432</v>
      </c>
      <c r="E7" s="44">
        <v>272387</v>
      </c>
      <c r="F7" s="197">
        <f t="shared" ref="F7:F42" si="0">E7-D7</f>
        <v>90955</v>
      </c>
      <c r="G7" s="217">
        <f>(E7-C7)/C7</f>
        <v>6.443167030742597E-2</v>
      </c>
      <c r="H7" s="32">
        <f t="shared" ref="H7:H15" si="1">E7-C7</f>
        <v>16488</v>
      </c>
      <c r="I7" s="74"/>
      <c r="J7" s="205">
        <f>K7/D7</f>
        <v>9.5903699457648046E-3</v>
      </c>
      <c r="K7" s="206">
        <f>F7-B7</f>
        <v>1740</v>
      </c>
      <c r="M7" s="112">
        <f>(F7-B7)/B7</f>
        <v>1.9503446729810008E-2</v>
      </c>
    </row>
    <row r="8" spans="1:13" ht="12.75" x14ac:dyDescent="0.2">
      <c r="A8" s="135" t="s">
        <v>100</v>
      </c>
      <c r="B8" s="44">
        <v>0</v>
      </c>
      <c r="C8" s="44">
        <v>0</v>
      </c>
      <c r="D8" s="44">
        <v>0</v>
      </c>
      <c r="E8" s="44">
        <v>0</v>
      </c>
      <c r="F8" s="197">
        <f t="shared" si="0"/>
        <v>0</v>
      </c>
      <c r="G8" s="217">
        <v>0</v>
      </c>
      <c r="H8" s="32">
        <f t="shared" si="1"/>
        <v>0</v>
      </c>
      <c r="I8" s="74"/>
      <c r="J8" s="205"/>
      <c r="K8" s="206">
        <f t="shared" ref="K8:K15" si="2">F8-B8</f>
        <v>0</v>
      </c>
    </row>
    <row r="9" spans="1:13" ht="12.75" x14ac:dyDescent="0.2">
      <c r="A9" s="135" t="s">
        <v>101</v>
      </c>
      <c r="B9" s="44">
        <v>12</v>
      </c>
      <c r="C9" s="44">
        <v>223</v>
      </c>
      <c r="D9" s="44">
        <v>29</v>
      </c>
      <c r="E9" s="44">
        <v>44</v>
      </c>
      <c r="F9" s="197">
        <f t="shared" si="0"/>
        <v>15</v>
      </c>
      <c r="G9" s="217">
        <f>(E9-C9)/C9</f>
        <v>-0.80269058295964124</v>
      </c>
      <c r="H9" s="32">
        <f t="shared" si="1"/>
        <v>-179</v>
      </c>
      <c r="I9" s="74"/>
      <c r="J9" s="205">
        <f t="shared" ref="J9:J15" si="3">K9/D9</f>
        <v>0.10344827586206896</v>
      </c>
      <c r="K9" s="206">
        <f t="shared" si="2"/>
        <v>3</v>
      </c>
    </row>
    <row r="10" spans="1:13" ht="12.75" x14ac:dyDescent="0.2">
      <c r="A10" s="135" t="s">
        <v>102</v>
      </c>
      <c r="B10" s="44">
        <v>28</v>
      </c>
      <c r="C10" s="44">
        <v>104</v>
      </c>
      <c r="D10" s="44">
        <v>56</v>
      </c>
      <c r="E10" s="44">
        <v>87</v>
      </c>
      <c r="F10" s="197">
        <f t="shared" si="0"/>
        <v>31</v>
      </c>
      <c r="G10" s="217">
        <f>(E10-C10)/C10</f>
        <v>-0.16346153846153846</v>
      </c>
      <c r="H10" s="32">
        <f t="shared" si="1"/>
        <v>-17</v>
      </c>
      <c r="I10" s="74"/>
      <c r="J10" s="205">
        <f t="shared" si="3"/>
        <v>5.3571428571428568E-2</v>
      </c>
      <c r="K10" s="206">
        <f t="shared" si="2"/>
        <v>3</v>
      </c>
    </row>
    <row r="11" spans="1:13" ht="12.75" x14ac:dyDescent="0.2">
      <c r="A11" s="135" t="s">
        <v>103</v>
      </c>
      <c r="B11" s="44">
        <v>97</v>
      </c>
      <c r="C11" s="44">
        <v>385</v>
      </c>
      <c r="D11" s="44">
        <v>197</v>
      </c>
      <c r="E11" s="44">
        <v>282</v>
      </c>
      <c r="F11" s="197">
        <f t="shared" si="0"/>
        <v>85</v>
      </c>
      <c r="G11" s="217">
        <f>(E11-C11)/C11</f>
        <v>-0.26753246753246751</v>
      </c>
      <c r="H11" s="32">
        <f t="shared" si="1"/>
        <v>-103</v>
      </c>
      <c r="I11" s="74"/>
      <c r="J11" s="205">
        <f t="shared" si="3"/>
        <v>-6.0913705583756347E-2</v>
      </c>
      <c r="K11" s="206">
        <f t="shared" si="2"/>
        <v>-12</v>
      </c>
    </row>
    <row r="12" spans="1:13" ht="12.75" x14ac:dyDescent="0.2">
      <c r="A12" s="135" t="s">
        <v>104</v>
      </c>
      <c r="B12" s="44">
        <v>6</v>
      </c>
      <c r="C12" s="44">
        <v>5</v>
      </c>
      <c r="D12" s="44">
        <v>9</v>
      </c>
      <c r="E12" s="44">
        <v>11</v>
      </c>
      <c r="F12" s="197">
        <f t="shared" si="0"/>
        <v>2</v>
      </c>
      <c r="G12" s="217">
        <f>(E12-C12)/C12</f>
        <v>1.2</v>
      </c>
      <c r="H12" s="32">
        <f t="shared" si="1"/>
        <v>6</v>
      </c>
      <c r="I12" s="74"/>
      <c r="J12" s="205">
        <f t="shared" si="3"/>
        <v>-0.44444444444444442</v>
      </c>
      <c r="K12" s="206">
        <f t="shared" si="2"/>
        <v>-4</v>
      </c>
    </row>
    <row r="13" spans="1:13" ht="12.75" x14ac:dyDescent="0.2">
      <c r="A13" s="135" t="s">
        <v>105</v>
      </c>
      <c r="B13" s="44">
        <v>25</v>
      </c>
      <c r="C13" s="44">
        <v>0</v>
      </c>
      <c r="D13" s="44">
        <v>48</v>
      </c>
      <c r="E13" s="44">
        <v>76</v>
      </c>
      <c r="F13" s="197">
        <f t="shared" si="0"/>
        <v>28</v>
      </c>
      <c r="G13" s="217">
        <v>0</v>
      </c>
      <c r="H13" s="32">
        <f t="shared" si="1"/>
        <v>76</v>
      </c>
      <c r="I13" s="74"/>
      <c r="J13" s="205">
        <f t="shared" si="3"/>
        <v>6.25E-2</v>
      </c>
      <c r="K13" s="206">
        <f t="shared" si="2"/>
        <v>3</v>
      </c>
    </row>
    <row r="14" spans="1:13" ht="12.75" x14ac:dyDescent="0.2">
      <c r="A14" s="135" t="s">
        <v>106</v>
      </c>
      <c r="B14" s="44">
        <v>3447</v>
      </c>
      <c r="C14" s="44">
        <v>8907</v>
      </c>
      <c r="D14" s="44">
        <v>6608</v>
      </c>
      <c r="E14" s="44">
        <v>13892</v>
      </c>
      <c r="F14" s="197">
        <f t="shared" si="0"/>
        <v>7284</v>
      </c>
      <c r="G14" s="217">
        <f>(E14-C14)/C14</f>
        <v>0.55967216795778596</v>
      </c>
      <c r="H14" s="32">
        <f t="shared" si="1"/>
        <v>4985</v>
      </c>
      <c r="I14" s="74"/>
      <c r="J14" s="205">
        <f t="shared" si="3"/>
        <v>0.58065980629539948</v>
      </c>
      <c r="K14" s="206">
        <f t="shared" si="2"/>
        <v>3837</v>
      </c>
    </row>
    <row r="15" spans="1:13" ht="12.75" x14ac:dyDescent="0.2">
      <c r="A15" s="194" t="s">
        <v>107</v>
      </c>
      <c r="B15" s="44">
        <v>92830</v>
      </c>
      <c r="C15" s="44">
        <v>265523</v>
      </c>
      <c r="D15" s="44">
        <v>188379</v>
      </c>
      <c r="E15" s="44">
        <v>286779</v>
      </c>
      <c r="F15" s="197">
        <f t="shared" si="0"/>
        <v>98400</v>
      </c>
      <c r="G15" s="217">
        <f>(E15-C15)/C15</f>
        <v>8.0053328713520111E-2</v>
      </c>
      <c r="H15" s="32">
        <f t="shared" si="1"/>
        <v>21256</v>
      </c>
      <c r="I15" s="74"/>
      <c r="J15" s="205">
        <f t="shared" si="3"/>
        <v>2.956805164057565E-2</v>
      </c>
      <c r="K15" s="206">
        <f t="shared" si="2"/>
        <v>5570</v>
      </c>
    </row>
    <row r="16" spans="1:13" ht="12.75" x14ac:dyDescent="0.2">
      <c r="A16" s="84"/>
      <c r="B16" s="44">
        <v>0</v>
      </c>
      <c r="C16" s="44"/>
      <c r="D16" s="44"/>
      <c r="E16" s="44"/>
      <c r="F16" s="197">
        <f t="shared" si="0"/>
        <v>0</v>
      </c>
      <c r="G16" s="218"/>
      <c r="H16" s="33"/>
      <c r="I16" s="74"/>
      <c r="J16" s="205"/>
      <c r="K16" s="206">
        <f>F16-D16</f>
        <v>0</v>
      </c>
    </row>
    <row r="17" spans="1:11" ht="12.75" x14ac:dyDescent="0.2">
      <c r="A17" s="194" t="s">
        <v>66</v>
      </c>
      <c r="B17" s="44">
        <v>0</v>
      </c>
      <c r="C17" s="44"/>
      <c r="D17" s="44"/>
      <c r="E17" s="44"/>
      <c r="F17" s="197">
        <f t="shared" si="0"/>
        <v>0</v>
      </c>
      <c r="G17" s="218"/>
      <c r="H17" s="33"/>
      <c r="I17" s="74"/>
      <c r="J17" s="205"/>
      <c r="K17" s="206">
        <f>F17-D17</f>
        <v>0</v>
      </c>
    </row>
    <row r="18" spans="1:11" ht="12.75" x14ac:dyDescent="0.2">
      <c r="A18" s="135" t="s">
        <v>108</v>
      </c>
      <c r="B18" s="44">
        <v>34462</v>
      </c>
      <c r="C18" s="44">
        <v>97263</v>
      </c>
      <c r="D18" s="44">
        <v>65951</v>
      </c>
      <c r="E18" s="44">
        <v>100052</v>
      </c>
      <c r="F18" s="197">
        <f t="shared" si="0"/>
        <v>34101</v>
      </c>
      <c r="G18" s="217">
        <f>(E18-C18)/C18</f>
        <v>2.8674830099832412E-2</v>
      </c>
      <c r="H18" s="32">
        <f t="shared" ref="H18:H27" si="4">E18-C18</f>
        <v>2789</v>
      </c>
      <c r="I18" s="74"/>
      <c r="J18" s="205">
        <f>K18/D18</f>
        <v>-5.4737608224287729E-3</v>
      </c>
      <c r="K18" s="206">
        <f t="shared" ref="K18:K39" si="5">F18-B18</f>
        <v>-361</v>
      </c>
    </row>
    <row r="19" spans="1:11" ht="12.75" x14ac:dyDescent="0.2">
      <c r="A19" s="135" t="s">
        <v>109</v>
      </c>
      <c r="B19" s="44">
        <v>2</v>
      </c>
      <c r="C19" s="44">
        <v>13</v>
      </c>
      <c r="D19" s="44">
        <v>5</v>
      </c>
      <c r="E19" s="44">
        <v>7</v>
      </c>
      <c r="F19" s="197">
        <f t="shared" si="0"/>
        <v>2</v>
      </c>
      <c r="G19" s="217">
        <f>(E19-C19)/C19</f>
        <v>-0.46153846153846156</v>
      </c>
      <c r="H19" s="32">
        <f t="shared" si="4"/>
        <v>-6</v>
      </c>
      <c r="I19" s="74"/>
      <c r="J19" s="205">
        <f>K19/D19</f>
        <v>0</v>
      </c>
      <c r="K19" s="206">
        <f t="shared" si="5"/>
        <v>0</v>
      </c>
    </row>
    <row r="20" spans="1:11" ht="12.75" x14ac:dyDescent="0.2">
      <c r="A20" s="135" t="s">
        <v>110</v>
      </c>
      <c r="B20" s="44">
        <v>4</v>
      </c>
      <c r="C20" s="44">
        <v>21</v>
      </c>
      <c r="D20" s="44">
        <v>10</v>
      </c>
      <c r="E20" s="44">
        <v>15</v>
      </c>
      <c r="F20" s="197">
        <f t="shared" si="0"/>
        <v>5</v>
      </c>
      <c r="G20" s="217">
        <v>0</v>
      </c>
      <c r="H20" s="32">
        <f t="shared" si="4"/>
        <v>-6</v>
      </c>
      <c r="I20" s="74"/>
      <c r="J20" s="205">
        <f>K20/D20</f>
        <v>0.1</v>
      </c>
      <c r="K20" s="206">
        <f t="shared" si="5"/>
        <v>1</v>
      </c>
    </row>
    <row r="21" spans="1:11" ht="12.75" x14ac:dyDescent="0.2">
      <c r="A21" s="135" t="s">
        <v>111</v>
      </c>
      <c r="B21" s="44">
        <v>3575</v>
      </c>
      <c r="C21" s="44">
        <v>10280</v>
      </c>
      <c r="D21" s="44">
        <v>6975</v>
      </c>
      <c r="E21" s="44">
        <v>10472</v>
      </c>
      <c r="F21" s="197">
        <f t="shared" si="0"/>
        <v>3497</v>
      </c>
      <c r="G21" s="217">
        <f>(E21-C21)/C21</f>
        <v>1.867704280155642E-2</v>
      </c>
      <c r="H21" s="32">
        <f t="shared" si="4"/>
        <v>192</v>
      </c>
      <c r="I21" s="74"/>
      <c r="J21" s="205">
        <f>K21/D21</f>
        <v>-1.1182795698924731E-2</v>
      </c>
      <c r="K21" s="206">
        <f t="shared" si="5"/>
        <v>-78</v>
      </c>
    </row>
    <row r="22" spans="1:11" ht="12.75" x14ac:dyDescent="0.2">
      <c r="A22" s="135" t="s">
        <v>112</v>
      </c>
      <c r="B22" s="44">
        <v>0</v>
      </c>
      <c r="C22" s="44">
        <v>0</v>
      </c>
      <c r="D22" s="44">
        <v>0</v>
      </c>
      <c r="E22" s="44">
        <v>0</v>
      </c>
      <c r="F22" s="197">
        <f t="shared" si="0"/>
        <v>0</v>
      </c>
      <c r="G22" s="217">
        <v>0</v>
      </c>
      <c r="H22" s="32">
        <f t="shared" si="4"/>
        <v>0</v>
      </c>
      <c r="I22" s="74"/>
      <c r="J22" s="205"/>
      <c r="K22" s="206">
        <f>F22-D22</f>
        <v>0</v>
      </c>
    </row>
    <row r="23" spans="1:11" ht="12.75" x14ac:dyDescent="0.2">
      <c r="A23" s="135" t="s">
        <v>113</v>
      </c>
      <c r="B23" s="44">
        <v>3575</v>
      </c>
      <c r="C23" s="44">
        <v>10280</v>
      </c>
      <c r="D23" s="44">
        <v>6975</v>
      </c>
      <c r="E23" s="44">
        <v>10472</v>
      </c>
      <c r="F23" s="197">
        <f t="shared" si="0"/>
        <v>3497</v>
      </c>
      <c r="G23" s="217">
        <f>(E23-C23)/C23</f>
        <v>1.867704280155642E-2</v>
      </c>
      <c r="H23" s="32">
        <f t="shared" si="4"/>
        <v>192</v>
      </c>
      <c r="I23" s="74"/>
      <c r="J23" s="205">
        <f>K23/D23</f>
        <v>-1.1182795698924731E-2</v>
      </c>
      <c r="K23" s="206">
        <f t="shared" si="5"/>
        <v>-78</v>
      </c>
    </row>
    <row r="24" spans="1:11" ht="12.75" x14ac:dyDescent="0.2">
      <c r="A24" s="135" t="s">
        <v>114</v>
      </c>
      <c r="B24" s="44">
        <v>763</v>
      </c>
      <c r="C24" s="44">
        <v>2477</v>
      </c>
      <c r="D24" s="44">
        <v>1587</v>
      </c>
      <c r="E24" s="44">
        <v>2345</v>
      </c>
      <c r="F24" s="197">
        <f t="shared" si="0"/>
        <v>758</v>
      </c>
      <c r="G24" s="217">
        <f>(E24-C24)/C24</f>
        <v>-5.3290270488494149E-2</v>
      </c>
      <c r="H24" s="32">
        <f t="shared" si="4"/>
        <v>-132</v>
      </c>
      <c r="I24" s="74"/>
      <c r="J24" s="205">
        <f>K24/D24</f>
        <v>-3.1505986137366098E-3</v>
      </c>
      <c r="K24" s="206">
        <f t="shared" si="5"/>
        <v>-5</v>
      </c>
    </row>
    <row r="25" spans="1:11" ht="12.75" x14ac:dyDescent="0.2">
      <c r="A25" s="135" t="s">
        <v>115</v>
      </c>
      <c r="B25" s="44">
        <v>0</v>
      </c>
      <c r="C25" s="44">
        <v>0</v>
      </c>
      <c r="D25" s="44">
        <v>0</v>
      </c>
      <c r="E25" s="44">
        <v>0</v>
      </c>
      <c r="F25" s="197">
        <f t="shared" si="0"/>
        <v>0</v>
      </c>
      <c r="G25" s="217">
        <v>0</v>
      </c>
      <c r="H25" s="32">
        <f t="shared" si="4"/>
        <v>0</v>
      </c>
      <c r="I25" s="74"/>
      <c r="J25" s="205"/>
      <c r="K25" s="206">
        <f>F25-D25</f>
        <v>0</v>
      </c>
    </row>
    <row r="26" spans="1:11" ht="12.75" x14ac:dyDescent="0.2">
      <c r="A26" s="135" t="s">
        <v>116</v>
      </c>
      <c r="B26" s="44">
        <v>69630</v>
      </c>
      <c r="C26" s="44">
        <v>203001</v>
      </c>
      <c r="D26" s="44">
        <v>138758</v>
      </c>
      <c r="E26" s="44">
        <v>214735</v>
      </c>
      <c r="F26" s="197">
        <f t="shared" si="0"/>
        <v>75977</v>
      </c>
      <c r="G26" s="217">
        <f>(E26-C26)/C26</f>
        <v>5.7802670922803334E-2</v>
      </c>
      <c r="H26" s="32">
        <f t="shared" si="4"/>
        <v>11734</v>
      </c>
      <c r="I26" s="74"/>
      <c r="J26" s="205">
        <f>K26/D26</f>
        <v>4.5741506796004555E-2</v>
      </c>
      <c r="K26" s="206">
        <f t="shared" si="5"/>
        <v>6347</v>
      </c>
    </row>
    <row r="27" spans="1:11" ht="12.75" x14ac:dyDescent="0.2">
      <c r="A27" s="194" t="s">
        <v>117</v>
      </c>
      <c r="B27" s="41">
        <v>108436</v>
      </c>
      <c r="C27" s="41">
        <v>313055</v>
      </c>
      <c r="D27" s="41">
        <v>213286</v>
      </c>
      <c r="E27" s="41">
        <v>327626</v>
      </c>
      <c r="F27" s="197">
        <f t="shared" si="0"/>
        <v>114340</v>
      </c>
      <c r="G27" s="217">
        <f>(E27-C27)/C27</f>
        <v>4.6544536902461228E-2</v>
      </c>
      <c r="H27" s="32">
        <f t="shared" si="4"/>
        <v>14571</v>
      </c>
      <c r="I27" s="74"/>
      <c r="J27" s="205">
        <f>K27/D27</f>
        <v>2.7681141753326519E-2</v>
      </c>
      <c r="K27" s="206">
        <f t="shared" si="5"/>
        <v>5904</v>
      </c>
    </row>
    <row r="28" spans="1:11" ht="12.75" x14ac:dyDescent="0.2">
      <c r="A28" s="84"/>
      <c r="B28" s="41">
        <v>0</v>
      </c>
      <c r="C28" s="41"/>
      <c r="D28" s="41"/>
      <c r="E28" s="41"/>
      <c r="F28" s="197">
        <f t="shared" si="0"/>
        <v>0</v>
      </c>
      <c r="G28" s="219"/>
      <c r="H28" s="34"/>
      <c r="I28" s="74"/>
      <c r="J28" s="205"/>
      <c r="K28" s="206">
        <f>F28-D28</f>
        <v>0</v>
      </c>
    </row>
    <row r="29" spans="1:11" ht="12.75" x14ac:dyDescent="0.2">
      <c r="A29" s="135" t="s">
        <v>118</v>
      </c>
      <c r="B29" s="44">
        <v>-15606</v>
      </c>
      <c r="C29" s="44">
        <v>-47532</v>
      </c>
      <c r="D29" s="44">
        <v>-24907</v>
      </c>
      <c r="E29" s="44">
        <v>-40847</v>
      </c>
      <c r="F29" s="197">
        <f t="shared" si="0"/>
        <v>-15940</v>
      </c>
      <c r="G29" s="217">
        <f>(E29-C29)/C29</f>
        <v>-0.14064209374737019</v>
      </c>
      <c r="H29" s="32">
        <f>E29-C29</f>
        <v>6685</v>
      </c>
      <c r="I29" s="74"/>
      <c r="J29" s="205">
        <f>K29/D29</f>
        <v>1.340988477134942E-2</v>
      </c>
      <c r="K29" s="206">
        <f t="shared" si="5"/>
        <v>-334</v>
      </c>
    </row>
    <row r="30" spans="1:11" ht="12.75" x14ac:dyDescent="0.2">
      <c r="A30" s="84"/>
      <c r="B30" s="41">
        <v>0</v>
      </c>
      <c r="C30" s="41"/>
      <c r="D30" s="41"/>
      <c r="E30" s="41"/>
      <c r="F30" s="197">
        <f t="shared" si="0"/>
        <v>0</v>
      </c>
      <c r="G30" s="219"/>
      <c r="H30" s="34"/>
      <c r="I30" s="74"/>
      <c r="J30" s="205"/>
      <c r="K30" s="206">
        <f>F30-D30</f>
        <v>0</v>
      </c>
    </row>
    <row r="31" spans="1:11" ht="12.75" x14ac:dyDescent="0.2">
      <c r="A31" s="77" t="s">
        <v>119</v>
      </c>
      <c r="B31" s="44">
        <v>-6146</v>
      </c>
      <c r="C31" s="44">
        <v>-17062</v>
      </c>
      <c r="D31" s="44">
        <v>-9385</v>
      </c>
      <c r="E31" s="44">
        <v>-15005</v>
      </c>
      <c r="F31" s="197">
        <f t="shared" si="0"/>
        <v>-5620</v>
      </c>
      <c r="G31" s="217">
        <f>(E31-C31)/C31</f>
        <v>-0.12056030945961786</v>
      </c>
      <c r="H31" s="32">
        <f>E31-C31</f>
        <v>2057</v>
      </c>
      <c r="I31" s="74"/>
      <c r="J31" s="205">
        <f>K31/D31</f>
        <v>-5.6046883324453914E-2</v>
      </c>
      <c r="K31" s="206">
        <f t="shared" si="5"/>
        <v>526</v>
      </c>
    </row>
    <row r="32" spans="1:11" ht="12.75" x14ac:dyDescent="0.2">
      <c r="A32" s="84"/>
      <c r="B32" s="45">
        <v>0</v>
      </c>
      <c r="C32" s="45"/>
      <c r="D32" s="45"/>
      <c r="E32" s="45"/>
      <c r="F32" s="197">
        <f t="shared" si="0"/>
        <v>0</v>
      </c>
      <c r="G32" s="220"/>
      <c r="H32" s="35"/>
      <c r="I32" s="74"/>
      <c r="J32" s="205"/>
      <c r="K32" s="206">
        <f>F32-D32</f>
        <v>0</v>
      </c>
    </row>
    <row r="33" spans="1:11" ht="12.75" x14ac:dyDescent="0.2">
      <c r="A33" s="77" t="s">
        <v>120</v>
      </c>
      <c r="B33" s="46">
        <v>-9460</v>
      </c>
      <c r="C33" s="46">
        <v>-30470</v>
      </c>
      <c r="D33" s="46">
        <v>-15522</v>
      </c>
      <c r="E33" s="46">
        <v>-25842</v>
      </c>
      <c r="F33" s="197">
        <f t="shared" si="0"/>
        <v>-10320</v>
      </c>
      <c r="G33" s="217">
        <f>(E33-C33)/C33</f>
        <v>-0.15188710206760747</v>
      </c>
      <c r="H33" s="32">
        <f>E33-C33</f>
        <v>4628</v>
      </c>
      <c r="I33" s="74"/>
      <c r="J33" s="205">
        <f>K33/D33</f>
        <v>5.5405231284628272E-2</v>
      </c>
      <c r="K33" s="206">
        <f t="shared" si="5"/>
        <v>-860</v>
      </c>
    </row>
    <row r="34" spans="1:11" ht="12.75" x14ac:dyDescent="0.2">
      <c r="A34" s="84"/>
      <c r="B34" s="41">
        <v>0</v>
      </c>
      <c r="C34" s="41"/>
      <c r="D34" s="41"/>
      <c r="E34" s="41"/>
      <c r="F34" s="197">
        <f t="shared" si="0"/>
        <v>0</v>
      </c>
      <c r="G34" s="219"/>
      <c r="H34" s="34"/>
      <c r="I34" s="74"/>
      <c r="J34" s="205"/>
      <c r="K34" s="206">
        <f>F34-D34</f>
        <v>0</v>
      </c>
    </row>
    <row r="35" spans="1:11" ht="12.75" x14ac:dyDescent="0.2">
      <c r="A35" s="77" t="s">
        <v>121</v>
      </c>
      <c r="B35" s="46">
        <v>0</v>
      </c>
      <c r="C35" s="46">
        <v>25</v>
      </c>
      <c r="D35" s="46">
        <v>7</v>
      </c>
      <c r="E35" s="46">
        <v>7</v>
      </c>
      <c r="F35" s="197">
        <f t="shared" si="0"/>
        <v>0</v>
      </c>
      <c r="G35" s="217">
        <v>0</v>
      </c>
      <c r="H35" s="32">
        <f>E35-C35</f>
        <v>-18</v>
      </c>
      <c r="I35" s="74"/>
      <c r="J35" s="205">
        <f>K35/D35</f>
        <v>0</v>
      </c>
      <c r="K35" s="206">
        <f t="shared" si="5"/>
        <v>0</v>
      </c>
    </row>
    <row r="36" spans="1:11" ht="12.75" x14ac:dyDescent="0.2">
      <c r="A36" s="77" t="s">
        <v>119</v>
      </c>
      <c r="B36" s="46">
        <v>0</v>
      </c>
      <c r="C36" s="46">
        <v>4</v>
      </c>
      <c r="D36" s="46">
        <v>2</v>
      </c>
      <c r="E36" s="46">
        <v>2</v>
      </c>
      <c r="F36" s="197">
        <f t="shared" si="0"/>
        <v>0</v>
      </c>
      <c r="G36" s="217">
        <v>0</v>
      </c>
      <c r="H36" s="32">
        <f>E36-C36</f>
        <v>-2</v>
      </c>
      <c r="I36" s="74"/>
      <c r="J36" s="205">
        <f>K36/D36</f>
        <v>0</v>
      </c>
      <c r="K36" s="206">
        <f t="shared" si="5"/>
        <v>0</v>
      </c>
    </row>
    <row r="37" spans="1:11" ht="12.75" x14ac:dyDescent="0.2">
      <c r="A37" s="77" t="s">
        <v>122</v>
      </c>
      <c r="B37" s="41">
        <v>0</v>
      </c>
      <c r="C37" s="41">
        <v>21</v>
      </c>
      <c r="D37" s="41">
        <v>5</v>
      </c>
      <c r="E37" s="41">
        <v>5</v>
      </c>
      <c r="F37" s="197">
        <f t="shared" si="0"/>
        <v>0</v>
      </c>
      <c r="G37" s="217">
        <v>0</v>
      </c>
      <c r="H37" s="32">
        <f>E37-C37</f>
        <v>-16</v>
      </c>
      <c r="I37" s="74"/>
      <c r="J37" s="205">
        <f>K37/D37</f>
        <v>0</v>
      </c>
      <c r="K37" s="206">
        <f t="shared" si="5"/>
        <v>0</v>
      </c>
    </row>
    <row r="38" spans="1:11" ht="12.75" x14ac:dyDescent="0.2">
      <c r="A38" s="84"/>
      <c r="B38" s="41">
        <v>0</v>
      </c>
      <c r="C38" s="41"/>
      <c r="D38" s="41"/>
      <c r="E38" s="41"/>
      <c r="F38" s="197">
        <f t="shared" si="0"/>
        <v>0</v>
      </c>
      <c r="G38" s="219"/>
      <c r="H38" s="34"/>
      <c r="I38" s="74"/>
      <c r="J38" s="205"/>
      <c r="K38" s="206">
        <f>F38-D38</f>
        <v>0</v>
      </c>
    </row>
    <row r="39" spans="1:11" ht="12.75" x14ac:dyDescent="0.2">
      <c r="A39" s="77" t="s">
        <v>123</v>
      </c>
      <c r="B39" s="41">
        <v>-9460</v>
      </c>
      <c r="C39" s="41">
        <v>-30449</v>
      </c>
      <c r="D39" s="41">
        <v>-15517</v>
      </c>
      <c r="E39" s="41">
        <v>-25837</v>
      </c>
      <c r="F39" s="197">
        <f t="shared" si="0"/>
        <v>-10320</v>
      </c>
      <c r="G39" s="217">
        <f>(E39-C39)/C39</f>
        <v>-0.1514663864166311</v>
      </c>
      <c r="H39" s="32">
        <f>E39-C39</f>
        <v>4612</v>
      </c>
      <c r="I39" s="74"/>
      <c r="J39" s="205">
        <f>K39/D39</f>
        <v>5.5423084359090033E-2</v>
      </c>
      <c r="K39" s="206">
        <f t="shared" si="5"/>
        <v>-860</v>
      </c>
    </row>
    <row r="40" spans="1:11" ht="12.75" x14ac:dyDescent="0.2">
      <c r="A40" s="84"/>
      <c r="B40" s="45">
        <v>0</v>
      </c>
      <c r="C40" s="45"/>
      <c r="D40" s="45"/>
      <c r="E40" s="45"/>
      <c r="F40" s="197">
        <f t="shared" si="0"/>
        <v>0</v>
      </c>
      <c r="G40" s="220"/>
      <c r="H40" s="35"/>
      <c r="I40" s="74"/>
      <c r="J40" s="205"/>
      <c r="K40" s="206">
        <f>F40-D40</f>
        <v>0</v>
      </c>
    </row>
    <row r="41" spans="1:11" ht="12.75" x14ac:dyDescent="0.2">
      <c r="A41" s="77" t="s">
        <v>124</v>
      </c>
      <c r="B41" s="44">
        <v>0</v>
      </c>
      <c r="C41" s="44">
        <v>0</v>
      </c>
      <c r="D41" s="44">
        <v>0</v>
      </c>
      <c r="E41" s="44">
        <v>0</v>
      </c>
      <c r="F41" s="197">
        <f t="shared" si="0"/>
        <v>0</v>
      </c>
      <c r="G41" s="217">
        <v>0</v>
      </c>
      <c r="H41" s="32">
        <f>E41-C41</f>
        <v>0</v>
      </c>
      <c r="I41" s="74"/>
      <c r="J41" s="205"/>
      <c r="K41" s="206">
        <f>F41-D41</f>
        <v>0</v>
      </c>
    </row>
    <row r="42" spans="1:11" ht="12.75" x14ac:dyDescent="0.2">
      <c r="A42" s="198" t="s">
        <v>170</v>
      </c>
      <c r="B42" s="199">
        <v>-9460</v>
      </c>
      <c r="C42" s="199">
        <v>-30449</v>
      </c>
      <c r="D42" s="199">
        <v>-15517</v>
      </c>
      <c r="E42" s="199">
        <v>-25837</v>
      </c>
      <c r="F42" s="214">
        <f t="shared" si="0"/>
        <v>-10320</v>
      </c>
      <c r="G42" s="221">
        <f>(E42-C42)/C42</f>
        <v>-0.1514663864166311</v>
      </c>
      <c r="H42" s="207">
        <f>E42-C42</f>
        <v>4612</v>
      </c>
      <c r="I42" s="116"/>
      <c r="J42" s="208">
        <f>K42/D42</f>
        <v>5.5423084359090033E-2</v>
      </c>
      <c r="K42" s="283">
        <f>F42-B42</f>
        <v>-860</v>
      </c>
    </row>
    <row r="43" spans="1:11" ht="12.75" x14ac:dyDescent="0.2">
      <c r="A43" s="1"/>
      <c r="B43" s="22"/>
      <c r="C43" s="50"/>
      <c r="D43" s="280"/>
      <c r="E43" s="22"/>
      <c r="F43" s="44"/>
      <c r="G43" s="22"/>
      <c r="J43" s="15"/>
      <c r="K43" s="16"/>
    </row>
    <row r="44" spans="1:11" x14ac:dyDescent="0.2">
      <c r="B44" s="22"/>
      <c r="C44" s="22"/>
      <c r="D44" s="22"/>
      <c r="E44" s="22"/>
      <c r="F44" s="22"/>
      <c r="G44" s="22"/>
    </row>
    <row r="45" spans="1:11" x14ac:dyDescent="0.2">
      <c r="B45" s="22"/>
      <c r="C45" s="22"/>
      <c r="D45" s="22"/>
      <c r="E45" s="22"/>
      <c r="F45" s="22"/>
      <c r="G45" s="22"/>
    </row>
    <row r="46" spans="1:11" x14ac:dyDescent="0.2">
      <c r="B46" s="22"/>
      <c r="C46" s="22"/>
      <c r="D46" s="22"/>
      <c r="E46" s="22"/>
      <c r="F46" s="22"/>
      <c r="G46" s="22"/>
    </row>
    <row r="47" spans="1:11" x14ac:dyDescent="0.2">
      <c r="B47" s="22"/>
      <c r="C47" s="22"/>
      <c r="D47" s="22"/>
      <c r="E47" s="22"/>
      <c r="F47" s="22"/>
      <c r="G47" s="22"/>
    </row>
  </sheetData>
  <mergeCells count="3">
    <mergeCell ref="A1:K1"/>
    <mergeCell ref="A2:K2"/>
    <mergeCell ref="A3:K3"/>
  </mergeCells>
  <phoneticPr fontId="4" type="noConversion"/>
  <pageMargins left="0.75" right="0.75" top="1" bottom="1" header="0.5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Commercial Banks</vt:lpstr>
      <vt:lpstr>Industrial Banks</vt:lpstr>
      <vt:lpstr>Credit Unions</vt:lpstr>
      <vt:lpstr>Foreign Bank - RC</vt:lpstr>
      <vt:lpstr>Trust Companies RC</vt:lpstr>
      <vt:lpstr>Trust Company - RI</vt:lpstr>
      <vt:lpstr>'Commercial Banks'!Print_Area</vt:lpstr>
      <vt:lpstr>'Credit Unions'!Print_Area</vt:lpstr>
      <vt:lpstr>'Foreign Bank - RC'!Print_Area</vt:lpstr>
      <vt:lpstr>'Industrial Banks'!Print_Area</vt:lpstr>
      <vt:lpstr>'Trust Companies RC'!Print_Area</vt:lpstr>
      <vt:lpstr>'Trust Company - RI'!Print_Area</vt:lpstr>
    </vt:vector>
  </TitlesOfParts>
  <Company>Dept. of Financial Institutions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PCARROLL</dc:creator>
  <cp:lastModifiedBy>jdecena</cp:lastModifiedBy>
  <cp:lastPrinted>2013-12-23T20:11:45Z</cp:lastPrinted>
  <dcterms:created xsi:type="dcterms:W3CDTF">2007-08-22T16:49:29Z</dcterms:created>
  <dcterms:modified xsi:type="dcterms:W3CDTF">2013-12-23T22:43:46Z</dcterms:modified>
</cp:coreProperties>
</file>